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0" documentId="13_ncr:1_{51800885-8CA0-482A-B91D-1ED68F9CC1D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様式１（週単位）" sheetId="8" r:id="rId1"/>
    <sheet name="様式１（月単位）" sheetId="10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1">'様式１（月単位）'!$A$1:$L$31</definedName>
    <definedName name="_xlnm.Print_Area" localSheetId="0">'様式１（週単位）'!$A$1:$K$51</definedName>
    <definedName name="_xlnm.Print_Titles" localSheetId="1">'様式１（月単位）'!$1:$9</definedName>
    <definedName name="_xlnm.Print_Titles" localSheetId="0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0" l="1"/>
  <c r="N3" i="8" l="1"/>
  <c r="C10" i="8"/>
  <c r="E10" i="8" s="1"/>
  <c r="A10" i="10"/>
  <c r="A11" i="10" s="1"/>
  <c r="C10" i="10"/>
  <c r="M3" i="8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P1" i="10"/>
  <c r="H51" i="8"/>
  <c r="G51" i="8"/>
  <c r="F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4" i="8" s="1"/>
  <c r="I13" i="8"/>
  <c r="J13" i="8" s="1"/>
  <c r="I12" i="8"/>
  <c r="I11" i="8"/>
  <c r="J11" i="8" s="1"/>
  <c r="I10" i="8"/>
  <c r="J10" i="8" s="1"/>
  <c r="L11" i="5"/>
  <c r="L11" i="6"/>
  <c r="L23" i="6"/>
  <c r="L20" i="6"/>
  <c r="L17" i="6"/>
  <c r="L14" i="6"/>
  <c r="O14" i="6" s="1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J12" i="8"/>
  <c r="C12" i="10" l="1"/>
  <c r="A12" i="10" s="1"/>
  <c r="H10" i="10"/>
  <c r="Q52" i="8"/>
  <c r="J51" i="8" s="1"/>
  <c r="K51" i="8" s="1"/>
  <c r="G31" i="10"/>
  <c r="H11" i="10"/>
  <c r="I51" i="8"/>
  <c r="B10" i="8"/>
  <c r="A10" i="8"/>
  <c r="C11" i="8"/>
  <c r="A11" i="8" s="1"/>
  <c r="N17" i="5"/>
  <c r="O17" i="5" s="1"/>
  <c r="N20" i="5"/>
  <c r="O20" i="5" s="1"/>
  <c r="N14" i="5"/>
  <c r="O14" i="5" s="1"/>
  <c r="N11" i="5"/>
  <c r="O11" i="5" s="1"/>
  <c r="N23" i="5"/>
  <c r="O23" i="5" s="1"/>
  <c r="A13" i="5"/>
  <c r="B13" i="5"/>
  <c r="E13" i="5"/>
  <c r="F13" i="5" s="1"/>
  <c r="G13" i="5" s="1"/>
  <c r="H13" i="5" s="1"/>
  <c r="I13" i="5" s="1"/>
  <c r="J13" i="5" s="1"/>
  <c r="D16" i="5" s="1"/>
  <c r="C13" i="10" l="1"/>
  <c r="A13" i="10" s="1"/>
  <c r="C14" i="10" s="1"/>
  <c r="H12" i="10"/>
  <c r="B11" i="8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I31" i="6" s="1"/>
  <c r="M23" i="6"/>
  <c r="K23" i="6"/>
  <c r="M20" i="6"/>
  <c r="K20" i="6"/>
  <c r="M17" i="6"/>
  <c r="K17" i="6"/>
  <c r="N17" i="6" s="1"/>
  <c r="O17" i="6" s="1"/>
  <c r="M14" i="6"/>
  <c r="K14" i="6"/>
  <c r="N14" i="6" s="1"/>
  <c r="M11" i="6"/>
  <c r="K11" i="6"/>
  <c r="D10" i="6"/>
  <c r="E10" i="6" s="1"/>
  <c r="F10" i="6" s="1"/>
  <c r="G10" i="6" s="1"/>
  <c r="H10" i="6" s="1"/>
  <c r="I10" i="6" s="1"/>
  <c r="J10" i="6" s="1"/>
  <c r="D13" i="6" s="1"/>
  <c r="H13" i="10" l="1"/>
  <c r="A14" i="10"/>
  <c r="C15" i="10" s="1"/>
  <c r="N20" i="6"/>
  <c r="O20" i="6" s="1"/>
  <c r="E12" i="8"/>
  <c r="C13" i="8"/>
  <c r="B12" i="8"/>
  <c r="A12" i="8"/>
  <c r="N11" i="6"/>
  <c r="O11" i="6" s="1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I31" i="5" s="1"/>
  <c r="B10" i="6"/>
  <c r="E13" i="6"/>
  <c r="F13" i="6" s="1"/>
  <c r="G13" i="6" s="1"/>
  <c r="H13" i="6" s="1"/>
  <c r="I13" i="6" s="1"/>
  <c r="J13" i="6" s="1"/>
  <c r="D16" i="6" s="1"/>
  <c r="B13" i="6"/>
  <c r="A13" i="6"/>
  <c r="H14" i="10" l="1"/>
  <c r="B13" i="8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5" i="10" l="1"/>
  <c r="C16" i="10" s="1"/>
  <c r="A14" i="8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H15" i="10" l="1"/>
  <c r="A15" i="8"/>
  <c r="B15" i="8"/>
  <c r="C16" i="8"/>
  <c r="E15" i="8"/>
  <c r="A22" i="6"/>
  <c r="E22" i="6"/>
  <c r="F22" i="6" s="1"/>
  <c r="G22" i="6" s="1"/>
  <c r="H22" i="6" s="1"/>
  <c r="I22" i="6" s="1"/>
  <c r="J22" i="6" s="1"/>
  <c r="B22" i="6"/>
  <c r="A16" i="10" l="1"/>
  <c r="C17" i="10" s="1"/>
  <c r="C17" i="8"/>
  <c r="E16" i="8"/>
  <c r="A16" i="8"/>
  <c r="B16" i="8"/>
  <c r="H16" i="10" l="1"/>
  <c r="C18" i="8"/>
  <c r="E17" i="8"/>
  <c r="A17" i="8"/>
  <c r="B17" i="8"/>
  <c r="A17" i="10" l="1"/>
  <c r="C18" i="10" s="1"/>
  <c r="E18" i="8"/>
  <c r="C19" i="8"/>
  <c r="A18" i="8"/>
  <c r="B18" i="8"/>
  <c r="H17" i="10" l="1"/>
  <c r="E19" i="8"/>
  <c r="C20" i="8"/>
  <c r="B19" i="8"/>
  <c r="A19" i="8"/>
  <c r="A18" i="10" l="1"/>
  <c r="C19" i="10" s="1"/>
  <c r="E20" i="8"/>
  <c r="C21" i="8"/>
  <c r="B20" i="8"/>
  <c r="A20" i="8"/>
  <c r="H18" i="10" l="1"/>
  <c r="A21" i="8"/>
  <c r="C22" i="8"/>
  <c r="E21" i="8"/>
  <c r="B21" i="8"/>
  <c r="A19" i="10" l="1"/>
  <c r="C20" i="10" s="1"/>
  <c r="A22" i="8"/>
  <c r="C23" i="8"/>
  <c r="E22" i="8"/>
  <c r="B22" i="8"/>
  <c r="H19" i="10" l="1"/>
  <c r="C24" i="8"/>
  <c r="E23" i="8"/>
  <c r="A23" i="8"/>
  <c r="B23" i="8"/>
  <c r="A20" i="10" l="1"/>
  <c r="C21" i="10" s="1"/>
  <c r="C25" i="8"/>
  <c r="E24" i="8"/>
  <c r="B24" i="8"/>
  <c r="A24" i="8"/>
  <c r="H20" i="10" l="1"/>
  <c r="C26" i="8"/>
  <c r="E25" i="8"/>
  <c r="B25" i="8"/>
  <c r="A25" i="8"/>
  <c r="A21" i="10" l="1"/>
  <c r="C22" i="10" s="1"/>
  <c r="E26" i="8"/>
  <c r="C27" i="8"/>
  <c r="A26" i="8"/>
  <c r="B26" i="8"/>
  <c r="H21" i="10" l="1"/>
  <c r="E27" i="8"/>
  <c r="C28" i="8"/>
  <c r="A27" i="8"/>
  <c r="B27" i="8"/>
  <c r="A22" i="10" l="1"/>
  <c r="C23" i="10" s="1"/>
  <c r="E28" i="8"/>
  <c r="C29" i="8"/>
  <c r="A28" i="8"/>
  <c r="B28" i="8"/>
  <c r="H22" i="10" l="1"/>
  <c r="E29" i="8"/>
  <c r="C30" i="8"/>
  <c r="B29" i="8"/>
  <c r="A29" i="8"/>
  <c r="A23" i="10" l="1"/>
  <c r="C24" i="10" s="1"/>
  <c r="C31" i="8"/>
  <c r="E30" i="8"/>
  <c r="A30" i="8"/>
  <c r="B30" i="8"/>
  <c r="H23" i="10" l="1"/>
  <c r="A24" i="10"/>
  <c r="C25" i="10" s="1"/>
  <c r="C32" i="8"/>
  <c r="A31" i="8"/>
  <c r="B31" i="8"/>
  <c r="E31" i="8"/>
  <c r="H24" i="10" l="1"/>
  <c r="C33" i="8"/>
  <c r="E32" i="8"/>
  <c r="B32" i="8"/>
  <c r="A32" i="8"/>
  <c r="A25" i="10" l="1"/>
  <c r="C26" i="10" s="1"/>
  <c r="C34" i="8"/>
  <c r="E33" i="8"/>
  <c r="A33" i="8"/>
  <c r="B33" i="8"/>
  <c r="H25" i="10" l="1"/>
  <c r="A34" i="8"/>
  <c r="E34" i="8"/>
  <c r="B34" i="8"/>
  <c r="C35" i="8"/>
  <c r="A26" i="10" l="1"/>
  <c r="C27" i="10" s="1"/>
  <c r="E35" i="8"/>
  <c r="C36" i="8"/>
  <c r="B35" i="8"/>
  <c r="A35" i="8"/>
  <c r="H26" i="10" l="1"/>
  <c r="E36" i="8"/>
  <c r="C37" i="8"/>
  <c r="A36" i="8"/>
  <c r="B36" i="8"/>
  <c r="A27" i="10" l="1"/>
  <c r="C28" i="10" s="1"/>
  <c r="E37" i="8"/>
  <c r="A37" i="8"/>
  <c r="B37" i="8"/>
  <c r="C38" i="8"/>
  <c r="H27" i="10" l="1"/>
  <c r="C39" i="8"/>
  <c r="E38" i="8"/>
  <c r="B38" i="8"/>
  <c r="A38" i="8"/>
  <c r="A28" i="10" l="1"/>
  <c r="C29" i="10" s="1"/>
  <c r="C40" i="8"/>
  <c r="E39" i="8"/>
  <c r="A39" i="8"/>
  <c r="B39" i="8"/>
  <c r="H28" i="10" l="1"/>
  <c r="C41" i="8"/>
  <c r="C42" i="8" s="1"/>
  <c r="A40" i="8"/>
  <c r="B40" i="8"/>
  <c r="E40" i="8"/>
  <c r="E42" i="8" l="1"/>
  <c r="C43" i="8"/>
  <c r="B42" i="8"/>
  <c r="A42" i="8"/>
  <c r="E41" i="8"/>
  <c r="B41" i="8"/>
  <c r="A41" i="8"/>
  <c r="A29" i="10" l="1"/>
  <c r="H29" i="10" s="1"/>
  <c r="P31" i="10" s="1"/>
  <c r="H31" i="10" s="1"/>
  <c r="I31" i="10" s="1"/>
  <c r="E43" i="8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<sst xmlns="http://schemas.openxmlformats.org/spreadsheetml/2006/main" count="302" uniqueCount="72">
  <si>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</si>
  <si>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</si>
  <si>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</si>
  <si>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</si>
  <si>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</si>
  <si>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</si>
  <si>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</si>
  <si>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</si>
  <si>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</si>
  <si>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</si>
  <si>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</si>
  <si>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</si>
  <si>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</si>
  <si>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</si>
  <si>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</si>
  <si>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</si>
  <si>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</si>
  <si>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</si>
  <si>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</si>
  <si>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</si>
  <si>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</si>
  <si>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</si>
  <si>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</si>
  <si>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</si>
  <si>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</si>
  <si>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</si>
  <si>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</si>
  <si>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</si>
  <si>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</si>
  <si>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</si>
  <si>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</si>
  <si>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</si>
  <si>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</si>
  <si>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</si>
  <si>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</si>
  <si>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</si>
  <si>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</si>
  <si>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</si>
  <si>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</si>
  <si>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</si>
  <si>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</si>
  <si>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</si>
  <si>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</si>
  <si>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</si>
  <si>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※直前の月曜日</t>
    <rPh sb="1" eb="3">
      <t>チョクゼン</t>
    </rPh>
    <rPh sb="4" eb="7">
      <t>ゲツヨウビ</t>
    </rPh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</si>
  <si>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</si>
  <si>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</si>
  <si>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</si>
  <si>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</si>
  <si>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</si>
  <si>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</si>
  <si>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</si>
  <si>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</si>
  <si>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</si>
  <si>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</si>
  <si>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</si>
  <si>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</si>
  <si>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</si>
  <si>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</si>
  <si>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</si>
  <si>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</si>
  <si>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</si>
  <si>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</si>
  <si>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</si>
  <si>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</si>
  <si>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</si>
  <si>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</si>
  <si>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</si>
  <si>
    <t>週の単位</t>
    <rPh sb="0" eb="1">
      <t>シュウ</t>
    </rPh>
    <rPh sb="2" eb="4">
      <t>タンイ</t>
    </rPh>
    <phoneticPr fontId="2"/>
  </si>
  <si>
    <t>月→日</t>
  </si>
  <si>
    <t>プルダウンで選択</t>
    <rPh sb="6" eb="8">
      <t>センタク</t>
    </rPh>
    <phoneticPr fontId="2"/>
  </si>
  <si>
    <t>←工事開始日入力で自動設定</t>
    <rPh sb="1" eb="3">
      <t>コウジ</t>
    </rPh>
    <rPh sb="3" eb="5">
      <t>カイシ</t>
    </rPh>
    <rPh sb="5" eb="6">
      <t>ビ</t>
    </rPh>
    <rPh sb="6" eb="8">
      <t>ニュウリョク</t>
    </rPh>
    <rPh sb="9" eb="11">
      <t>ジドウ</t>
    </rPh>
    <rPh sb="11" eb="13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</si>
</sst>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16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/>
    </xf>
    <xf numFmtId="14" fontId="16" fillId="0" borderId="22" xfId="2" applyNumberFormat="1" applyFont="1" applyBorder="1" applyAlignment="1">
      <alignment horizontal="center"/>
    </xf>
    <xf numFmtId="0" fontId="16" fillId="0" borderId="6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00000000-0005-0000-0000-000002000000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view="pageBreakPreview" zoomScaleNormal="100" zoomScaleSheetLayoutView="100" workbookViewId="0">
      <pane ySplit="9" topLeftCell="A10" activePane="bottomLeft" state="frozen"/>
      <selection pane="bottomLeft" activeCell="K1" sqref="K1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2" width="9.75" style="29" customWidth="1"/>
    <col min="13" max="13" width="15.125" style="29" bestFit="1" customWidth="1"/>
    <col min="14" max="15" width="9.75" style="29" customWidth="1"/>
    <col min="16" max="16" width="10.5" style="29" customWidth="1"/>
    <col min="17" max="17" width="16" style="29" customWidth="1"/>
    <col min="18" max="18" width="14.875" style="29" customWidth="1"/>
    <col min="19" max="19" width="12.75" style="29" customWidth="1"/>
    <col min="20" max="120" width="9.75" style="29" customWidth="1"/>
    <col min="121" max="16384" width="10" style="29"/>
  </cols>
  <sheetData>
    <row r="1" spans="1:15" ht="16.149999999999999" customHeight="1" thickBot="1" x14ac:dyDescent="0.2">
      <c r="A1" s="28" t="s">
        <v>48</v>
      </c>
      <c r="I1" s="29"/>
      <c r="J1" s="33" t="s">
        <v>52</v>
      </c>
      <c r="K1" s="46"/>
    </row>
    <row r="2" spans="1:15" ht="16.149999999999999" customHeight="1" x14ac:dyDescent="0.15">
      <c r="A2" s="28"/>
      <c r="I2" s="41"/>
      <c r="M2" s="59" t="s">
        <v>68</v>
      </c>
      <c r="N2" s="60" t="s">
        <v>69</v>
      </c>
      <c r="O2" s="29" t="s">
        <v>70</v>
      </c>
    </row>
    <row r="3" spans="1:15" ht="16.5" customHeight="1" thickBot="1" x14ac:dyDescent="0.2">
      <c r="A3" s="63" t="s">
        <v>6</v>
      </c>
      <c r="B3" s="63"/>
      <c r="C3" s="55"/>
      <c r="D3" s="56"/>
      <c r="E3" s="55"/>
      <c r="F3" s="55"/>
      <c r="G3" s="55"/>
      <c r="H3" s="55"/>
      <c r="I3" s="34"/>
      <c r="J3" s="34"/>
      <c r="K3" s="30"/>
      <c r="M3" s="61" t="str">
        <f>"※直前の"&amp;IF(N2="月→日","月曜日",IF(N2="土→金","土曜日","○曜日"))</f>
        <v>※直前の月曜日</v>
      </c>
      <c r="N3" s="62">
        <f>IF(K1="",1,IF(N2="月→日",K1-WEEKDAY(K1,3),IF(N2="土→金",K1-WEEKDAY(K1,16)+1,"")))</f>
        <v>1</v>
      </c>
      <c r="O3" s="29" t="s">
        <v>71</v>
      </c>
    </row>
    <row r="4" spans="1:15" ht="16.5" customHeight="1" x14ac:dyDescent="0.15">
      <c r="A4" s="64" t="s">
        <v>66</v>
      </c>
      <c r="B4" s="64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15">
      <c r="A5" s="64" t="s">
        <v>15</v>
      </c>
      <c r="B5" s="64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15">
      <c r="A6" s="64" t="s">
        <v>16</v>
      </c>
      <c r="B6" s="64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67" t="s">
        <v>42</v>
      </c>
      <c r="B8" s="68"/>
      <c r="C8" s="68"/>
      <c r="D8" s="68"/>
      <c r="E8" s="69"/>
      <c r="F8" s="75" t="s">
        <v>20</v>
      </c>
      <c r="G8" s="77" t="s">
        <v>51</v>
      </c>
      <c r="H8" s="77" t="s">
        <v>25</v>
      </c>
      <c r="I8" s="77" t="s">
        <v>24</v>
      </c>
      <c r="J8" s="77" t="s">
        <v>53</v>
      </c>
      <c r="K8" s="65" t="s">
        <v>49</v>
      </c>
    </row>
    <row r="9" spans="1:15" ht="16.5" customHeight="1" x14ac:dyDescent="0.15">
      <c r="A9" s="70"/>
      <c r="B9" s="71"/>
      <c r="C9" s="71"/>
      <c r="D9" s="71"/>
      <c r="E9" s="72"/>
      <c r="F9" s="76"/>
      <c r="G9" s="77"/>
      <c r="H9" s="77"/>
      <c r="I9" s="77"/>
      <c r="J9" s="77"/>
      <c r="K9" s="66"/>
    </row>
    <row r="10" spans="1:15" ht="17.100000000000001" customHeight="1" x14ac:dyDescent="0.15">
      <c r="A10" s="35">
        <f t="shared" ref="A10:A49" si="0">MONTH(C10)</f>
        <v>1</v>
      </c>
      <c r="B10" s="36">
        <f t="shared" ref="B10:B49" si="1">WEEKNUM(C10,2)-WEEKNUM(DATE(YEAR(C10),MONTH(C10),1),2)+1</f>
        <v>1</v>
      </c>
      <c r="C10" s="42">
        <f>N3</f>
        <v>1</v>
      </c>
      <c r="D10" s="32" t="s">
        <v>43</v>
      </c>
      <c r="E10" s="43">
        <f>C10+6</f>
        <v>7</v>
      </c>
      <c r="F10" s="45"/>
      <c r="G10" s="45"/>
      <c r="H10" s="45"/>
      <c r="I10" s="38" t="str">
        <f>IF(F10=0,"",H10/F10)</f>
        <v/>
      </c>
      <c r="J10" s="37" t="str">
        <f t="shared" ref="J10:J13" si="2">IF(G10=0,"－",IF(I10&gt;0.285,"○","×"))</f>
        <v>－</v>
      </c>
      <c r="K10" s="44"/>
    </row>
    <row r="11" spans="1:15" ht="17.100000000000001" customHeight="1" x14ac:dyDescent="0.15">
      <c r="A11" s="35">
        <f t="shared" si="0"/>
        <v>1</v>
      </c>
      <c r="B11" s="36">
        <f t="shared" si="1"/>
        <v>2</v>
      </c>
      <c r="C11" s="42">
        <f>C10+7</f>
        <v>8</v>
      </c>
      <c r="D11" s="32" t="s">
        <v>43</v>
      </c>
      <c r="E11" s="43">
        <f>C11+6</f>
        <v>14</v>
      </c>
      <c r="F11" s="45"/>
      <c r="G11" s="45"/>
      <c r="H11" s="45"/>
      <c r="I11" s="38" t="str">
        <f t="shared" ref="I11:I41" si="3">IF(F11=0,"",H11/F11)</f>
        <v/>
      </c>
      <c r="J11" s="37" t="str">
        <f t="shared" si="2"/>
        <v>－</v>
      </c>
      <c r="K11" s="44"/>
    </row>
    <row r="12" spans="1:15" ht="17.100000000000001" customHeight="1" x14ac:dyDescent="0.15">
      <c r="A12" s="35">
        <f t="shared" si="0"/>
        <v>1</v>
      </c>
      <c r="B12" s="36">
        <f t="shared" si="1"/>
        <v>3</v>
      </c>
      <c r="C12" s="42">
        <f t="shared" ref="C12:C41" si="4">C11+7</f>
        <v>15</v>
      </c>
      <c r="D12" s="32" t="s">
        <v>43</v>
      </c>
      <c r="E12" s="43">
        <f>C12+6</f>
        <v>21</v>
      </c>
      <c r="F12" s="45"/>
      <c r="G12" s="45"/>
      <c r="H12" s="45"/>
      <c r="I12" s="38" t="str">
        <f t="shared" si="3"/>
        <v/>
      </c>
      <c r="J12" s="37" t="str">
        <f t="shared" si="2"/>
        <v>－</v>
      </c>
      <c r="K12" s="44"/>
    </row>
    <row r="13" spans="1:15" ht="17.100000000000001" customHeight="1" x14ac:dyDescent="0.15">
      <c r="A13" s="35">
        <f t="shared" si="0"/>
        <v>1</v>
      </c>
      <c r="B13" s="36">
        <f t="shared" si="1"/>
        <v>4</v>
      </c>
      <c r="C13" s="42">
        <f t="shared" si="4"/>
        <v>22</v>
      </c>
      <c r="D13" s="32" t="s">
        <v>43</v>
      </c>
      <c r="E13" s="43">
        <f t="shared" ref="E13:E41" si="5">C13+6</f>
        <v>28</v>
      </c>
      <c r="F13" s="45"/>
      <c r="G13" s="45"/>
      <c r="H13" s="45"/>
      <c r="I13" s="38" t="str">
        <f t="shared" si="3"/>
        <v/>
      </c>
      <c r="J13" s="37" t="str">
        <f t="shared" si="2"/>
        <v>－</v>
      </c>
      <c r="K13" s="44"/>
    </row>
    <row r="14" spans="1:15" ht="17.100000000000001" customHeight="1" x14ac:dyDescent="0.15">
      <c r="A14" s="35">
        <f t="shared" si="0"/>
        <v>1</v>
      </c>
      <c r="B14" s="36">
        <f t="shared" si="1"/>
        <v>5</v>
      </c>
      <c r="C14" s="42">
        <f t="shared" si="4"/>
        <v>29</v>
      </c>
      <c r="D14" s="32" t="s">
        <v>43</v>
      </c>
      <c r="E14" s="43">
        <f t="shared" si="5"/>
        <v>35</v>
      </c>
      <c r="F14" s="45"/>
      <c r="G14" s="45"/>
      <c r="H14" s="45"/>
      <c r="I14" s="38" t="str">
        <f t="shared" si="3"/>
        <v/>
      </c>
      <c r="J14" s="37" t="str">
        <f>IF(G14=0,"－",IF(I14&gt;0.285,"○","×"))</f>
        <v>－</v>
      </c>
      <c r="K14" s="44"/>
    </row>
    <row r="15" spans="1:15" ht="17.100000000000001" customHeight="1" x14ac:dyDescent="0.15">
      <c r="A15" s="35">
        <f t="shared" si="0"/>
        <v>2</v>
      </c>
      <c r="B15" s="36">
        <f t="shared" si="1"/>
        <v>1</v>
      </c>
      <c r="C15" s="42">
        <f t="shared" si="4"/>
        <v>36</v>
      </c>
      <c r="D15" s="32" t="s">
        <v>43</v>
      </c>
      <c r="E15" s="43">
        <f t="shared" si="5"/>
        <v>42</v>
      </c>
      <c r="F15" s="45"/>
      <c r="G15" s="45"/>
      <c r="H15" s="45"/>
      <c r="I15" s="38" t="str">
        <f t="shared" si="3"/>
        <v/>
      </c>
      <c r="J15" s="37" t="str">
        <f t="shared" ref="J15:J41" si="6">IF(G15=0,"－",IF(I15&gt;0.285,"○","×"))</f>
        <v>－</v>
      </c>
      <c r="K15" s="44"/>
    </row>
    <row r="16" spans="1:15" ht="17.100000000000001" customHeight="1" x14ac:dyDescent="0.15">
      <c r="A16" s="35">
        <f t="shared" si="0"/>
        <v>2</v>
      </c>
      <c r="B16" s="36">
        <f t="shared" si="1"/>
        <v>2</v>
      </c>
      <c r="C16" s="42">
        <f t="shared" si="4"/>
        <v>43</v>
      </c>
      <c r="D16" s="32" t="s">
        <v>43</v>
      </c>
      <c r="E16" s="43">
        <f t="shared" si="5"/>
        <v>49</v>
      </c>
      <c r="F16" s="45"/>
      <c r="G16" s="45"/>
      <c r="H16" s="45"/>
      <c r="I16" s="38" t="str">
        <f t="shared" si="3"/>
        <v/>
      </c>
      <c r="J16" s="37" t="str">
        <f t="shared" si="6"/>
        <v>－</v>
      </c>
      <c r="K16" s="44"/>
    </row>
    <row r="17" spans="1:11" ht="17.100000000000001" customHeight="1" x14ac:dyDescent="0.15">
      <c r="A17" s="35">
        <f t="shared" si="0"/>
        <v>2</v>
      </c>
      <c r="B17" s="36">
        <f t="shared" si="1"/>
        <v>3</v>
      </c>
      <c r="C17" s="42">
        <f t="shared" si="4"/>
        <v>50</v>
      </c>
      <c r="D17" s="32" t="s">
        <v>43</v>
      </c>
      <c r="E17" s="43">
        <f t="shared" si="5"/>
        <v>56</v>
      </c>
      <c r="F17" s="45"/>
      <c r="G17" s="45"/>
      <c r="H17" s="45"/>
      <c r="I17" s="38" t="str">
        <f t="shared" si="3"/>
        <v/>
      </c>
      <c r="J17" s="37" t="str">
        <f t="shared" si="6"/>
        <v>－</v>
      </c>
      <c r="K17" s="44"/>
    </row>
    <row r="18" spans="1:11" ht="17.100000000000001" customHeight="1" x14ac:dyDescent="0.15">
      <c r="A18" s="35">
        <f t="shared" si="0"/>
        <v>2</v>
      </c>
      <c r="B18" s="36">
        <f t="shared" si="1"/>
        <v>4</v>
      </c>
      <c r="C18" s="42">
        <f t="shared" si="4"/>
        <v>57</v>
      </c>
      <c r="D18" s="32" t="s">
        <v>43</v>
      </c>
      <c r="E18" s="43">
        <f t="shared" si="5"/>
        <v>63</v>
      </c>
      <c r="F18" s="45"/>
      <c r="G18" s="45"/>
      <c r="H18" s="45"/>
      <c r="I18" s="38" t="str">
        <f t="shared" si="3"/>
        <v/>
      </c>
      <c r="J18" s="37" t="str">
        <f t="shared" si="6"/>
        <v>－</v>
      </c>
      <c r="K18" s="44"/>
    </row>
    <row r="19" spans="1:11" ht="17.100000000000001" customHeight="1" x14ac:dyDescent="0.15">
      <c r="A19" s="35">
        <f t="shared" si="0"/>
        <v>3</v>
      </c>
      <c r="B19" s="36">
        <f t="shared" si="1"/>
        <v>1</v>
      </c>
      <c r="C19" s="42">
        <f t="shared" si="4"/>
        <v>64</v>
      </c>
      <c r="D19" s="32" t="s">
        <v>43</v>
      </c>
      <c r="E19" s="43">
        <f t="shared" si="5"/>
        <v>70</v>
      </c>
      <c r="F19" s="45"/>
      <c r="G19" s="45"/>
      <c r="H19" s="45"/>
      <c r="I19" s="38" t="str">
        <f t="shared" si="3"/>
        <v/>
      </c>
      <c r="J19" s="37" t="str">
        <f t="shared" si="6"/>
        <v>－</v>
      </c>
      <c r="K19" s="44"/>
    </row>
    <row r="20" spans="1:11" ht="17.100000000000001" customHeight="1" x14ac:dyDescent="0.15">
      <c r="A20" s="35">
        <f t="shared" si="0"/>
        <v>3</v>
      </c>
      <c r="B20" s="36">
        <f t="shared" si="1"/>
        <v>2</v>
      </c>
      <c r="C20" s="42">
        <f t="shared" si="4"/>
        <v>71</v>
      </c>
      <c r="D20" s="32" t="s">
        <v>43</v>
      </c>
      <c r="E20" s="43">
        <f t="shared" si="5"/>
        <v>77</v>
      </c>
      <c r="F20" s="45"/>
      <c r="G20" s="45"/>
      <c r="H20" s="45"/>
      <c r="I20" s="38" t="str">
        <f t="shared" si="3"/>
        <v/>
      </c>
      <c r="J20" s="37" t="str">
        <f t="shared" si="6"/>
        <v>－</v>
      </c>
      <c r="K20" s="44"/>
    </row>
    <row r="21" spans="1:11" ht="17.100000000000001" customHeight="1" x14ac:dyDescent="0.15">
      <c r="A21" s="35">
        <f t="shared" si="0"/>
        <v>3</v>
      </c>
      <c r="B21" s="36">
        <f t="shared" si="1"/>
        <v>3</v>
      </c>
      <c r="C21" s="42">
        <f t="shared" si="4"/>
        <v>78</v>
      </c>
      <c r="D21" s="32" t="s">
        <v>43</v>
      </c>
      <c r="E21" s="43">
        <f t="shared" si="5"/>
        <v>84</v>
      </c>
      <c r="F21" s="45"/>
      <c r="G21" s="45"/>
      <c r="H21" s="45"/>
      <c r="I21" s="38" t="str">
        <f t="shared" si="3"/>
        <v/>
      </c>
      <c r="J21" s="37" t="str">
        <f t="shared" si="6"/>
        <v>－</v>
      </c>
      <c r="K21" s="44"/>
    </row>
    <row r="22" spans="1:11" ht="17.100000000000001" customHeight="1" x14ac:dyDescent="0.15">
      <c r="A22" s="35">
        <f t="shared" si="0"/>
        <v>3</v>
      </c>
      <c r="B22" s="36">
        <f t="shared" si="1"/>
        <v>4</v>
      </c>
      <c r="C22" s="42">
        <f t="shared" si="4"/>
        <v>85</v>
      </c>
      <c r="D22" s="32" t="s">
        <v>43</v>
      </c>
      <c r="E22" s="43">
        <f t="shared" si="5"/>
        <v>91</v>
      </c>
      <c r="F22" s="45"/>
      <c r="G22" s="45"/>
      <c r="H22" s="45"/>
      <c r="I22" s="38" t="str">
        <f t="shared" si="3"/>
        <v/>
      </c>
      <c r="J22" s="37" t="str">
        <f t="shared" si="6"/>
        <v>－</v>
      </c>
      <c r="K22" s="44"/>
    </row>
    <row r="23" spans="1:11" ht="17.100000000000001" customHeight="1" x14ac:dyDescent="0.15">
      <c r="A23" s="35">
        <f t="shared" si="0"/>
        <v>4</v>
      </c>
      <c r="B23" s="36">
        <f t="shared" si="1"/>
        <v>1</v>
      </c>
      <c r="C23" s="42">
        <f t="shared" si="4"/>
        <v>92</v>
      </c>
      <c r="D23" s="32" t="s">
        <v>43</v>
      </c>
      <c r="E23" s="43">
        <f t="shared" si="5"/>
        <v>98</v>
      </c>
      <c r="F23" s="45"/>
      <c r="G23" s="45"/>
      <c r="H23" s="45"/>
      <c r="I23" s="38" t="str">
        <f t="shared" si="3"/>
        <v/>
      </c>
      <c r="J23" s="37" t="str">
        <f t="shared" si="6"/>
        <v>－</v>
      </c>
      <c r="K23" s="44"/>
    </row>
    <row r="24" spans="1:11" ht="17.100000000000001" customHeight="1" x14ac:dyDescent="0.15">
      <c r="A24" s="35">
        <f t="shared" si="0"/>
        <v>4</v>
      </c>
      <c r="B24" s="36">
        <f t="shared" si="1"/>
        <v>2</v>
      </c>
      <c r="C24" s="42">
        <f t="shared" si="4"/>
        <v>99</v>
      </c>
      <c r="D24" s="32" t="s">
        <v>43</v>
      </c>
      <c r="E24" s="43">
        <f t="shared" si="5"/>
        <v>105</v>
      </c>
      <c r="F24" s="45"/>
      <c r="G24" s="45"/>
      <c r="H24" s="45"/>
      <c r="I24" s="38" t="str">
        <f t="shared" si="3"/>
        <v/>
      </c>
      <c r="J24" s="37" t="str">
        <f t="shared" si="6"/>
        <v>－</v>
      </c>
      <c r="K24" s="44"/>
    </row>
    <row r="25" spans="1:11" ht="17.100000000000001" customHeight="1" x14ac:dyDescent="0.15">
      <c r="A25" s="35">
        <f t="shared" si="0"/>
        <v>4</v>
      </c>
      <c r="B25" s="36">
        <f t="shared" si="1"/>
        <v>3</v>
      </c>
      <c r="C25" s="42">
        <f t="shared" si="4"/>
        <v>106</v>
      </c>
      <c r="D25" s="32" t="s">
        <v>43</v>
      </c>
      <c r="E25" s="43">
        <f t="shared" si="5"/>
        <v>112</v>
      </c>
      <c r="F25" s="45"/>
      <c r="G25" s="45"/>
      <c r="H25" s="45"/>
      <c r="I25" s="38" t="str">
        <f t="shared" si="3"/>
        <v/>
      </c>
      <c r="J25" s="37" t="str">
        <f t="shared" si="6"/>
        <v>－</v>
      </c>
      <c r="K25" s="44"/>
    </row>
    <row r="26" spans="1:11" ht="17.100000000000001" customHeight="1" x14ac:dyDescent="0.15">
      <c r="A26" s="35">
        <f t="shared" si="0"/>
        <v>4</v>
      </c>
      <c r="B26" s="36">
        <f t="shared" si="1"/>
        <v>4</v>
      </c>
      <c r="C26" s="42">
        <f t="shared" si="4"/>
        <v>113</v>
      </c>
      <c r="D26" s="32" t="s">
        <v>43</v>
      </c>
      <c r="E26" s="43">
        <f t="shared" si="5"/>
        <v>119</v>
      </c>
      <c r="F26" s="45"/>
      <c r="G26" s="45"/>
      <c r="H26" s="45"/>
      <c r="I26" s="38" t="str">
        <f t="shared" si="3"/>
        <v/>
      </c>
      <c r="J26" s="37" t="str">
        <f t="shared" si="6"/>
        <v>－</v>
      </c>
      <c r="K26" s="44"/>
    </row>
    <row r="27" spans="1:11" ht="17.100000000000001" customHeight="1" x14ac:dyDescent="0.15">
      <c r="A27" s="35">
        <f t="shared" si="0"/>
        <v>4</v>
      </c>
      <c r="B27" s="36">
        <f t="shared" si="1"/>
        <v>5</v>
      </c>
      <c r="C27" s="42">
        <f t="shared" si="4"/>
        <v>120</v>
      </c>
      <c r="D27" s="32" t="s">
        <v>43</v>
      </c>
      <c r="E27" s="43">
        <f t="shared" si="5"/>
        <v>126</v>
      </c>
      <c r="F27" s="45"/>
      <c r="G27" s="45"/>
      <c r="H27" s="45"/>
      <c r="I27" s="38" t="str">
        <f t="shared" si="3"/>
        <v/>
      </c>
      <c r="J27" s="37" t="str">
        <f t="shared" si="6"/>
        <v>－</v>
      </c>
      <c r="K27" s="44"/>
    </row>
    <row r="28" spans="1:11" ht="17.100000000000001" customHeight="1" x14ac:dyDescent="0.15">
      <c r="A28" s="35">
        <f t="shared" si="0"/>
        <v>5</v>
      </c>
      <c r="B28" s="36">
        <f t="shared" si="1"/>
        <v>1</v>
      </c>
      <c r="C28" s="42">
        <f t="shared" si="4"/>
        <v>127</v>
      </c>
      <c r="D28" s="32" t="s">
        <v>43</v>
      </c>
      <c r="E28" s="43">
        <f t="shared" si="5"/>
        <v>133</v>
      </c>
      <c r="F28" s="45"/>
      <c r="G28" s="45"/>
      <c r="H28" s="45"/>
      <c r="I28" s="38" t="str">
        <f t="shared" si="3"/>
        <v/>
      </c>
      <c r="J28" s="37" t="str">
        <f t="shared" si="6"/>
        <v>－</v>
      </c>
      <c r="K28" s="44"/>
    </row>
    <row r="29" spans="1:11" ht="17.100000000000001" customHeight="1" x14ac:dyDescent="0.15">
      <c r="A29" s="35">
        <f t="shared" si="0"/>
        <v>5</v>
      </c>
      <c r="B29" s="36">
        <f t="shared" si="1"/>
        <v>2</v>
      </c>
      <c r="C29" s="42">
        <f t="shared" si="4"/>
        <v>134</v>
      </c>
      <c r="D29" s="32" t="s">
        <v>43</v>
      </c>
      <c r="E29" s="43">
        <f t="shared" si="5"/>
        <v>140</v>
      </c>
      <c r="F29" s="45"/>
      <c r="G29" s="45"/>
      <c r="H29" s="45"/>
      <c r="I29" s="38" t="str">
        <f t="shared" si="3"/>
        <v/>
      </c>
      <c r="J29" s="37" t="str">
        <f t="shared" si="6"/>
        <v>－</v>
      </c>
      <c r="K29" s="44"/>
    </row>
    <row r="30" spans="1:11" ht="17.100000000000001" customHeight="1" x14ac:dyDescent="0.15">
      <c r="A30" s="35">
        <f t="shared" si="0"/>
        <v>5</v>
      </c>
      <c r="B30" s="36">
        <f t="shared" si="1"/>
        <v>3</v>
      </c>
      <c r="C30" s="42">
        <f t="shared" si="4"/>
        <v>141</v>
      </c>
      <c r="D30" s="32" t="s">
        <v>43</v>
      </c>
      <c r="E30" s="43">
        <f t="shared" si="5"/>
        <v>147</v>
      </c>
      <c r="F30" s="45"/>
      <c r="G30" s="45"/>
      <c r="H30" s="45"/>
      <c r="I30" s="38" t="str">
        <f t="shared" si="3"/>
        <v/>
      </c>
      <c r="J30" s="37" t="str">
        <f t="shared" si="6"/>
        <v>－</v>
      </c>
      <c r="K30" s="44"/>
    </row>
    <row r="31" spans="1:11" ht="17.100000000000001" customHeight="1" x14ac:dyDescent="0.15">
      <c r="A31" s="35">
        <f t="shared" si="0"/>
        <v>5</v>
      </c>
      <c r="B31" s="36">
        <f t="shared" si="1"/>
        <v>4</v>
      </c>
      <c r="C31" s="42">
        <f t="shared" si="4"/>
        <v>148</v>
      </c>
      <c r="D31" s="32" t="s">
        <v>43</v>
      </c>
      <c r="E31" s="43">
        <f t="shared" si="5"/>
        <v>154</v>
      </c>
      <c r="F31" s="45"/>
      <c r="G31" s="45"/>
      <c r="H31" s="45"/>
      <c r="I31" s="38" t="str">
        <f t="shared" si="3"/>
        <v/>
      </c>
      <c r="J31" s="37" t="str">
        <f t="shared" si="6"/>
        <v>－</v>
      </c>
      <c r="K31" s="44"/>
    </row>
    <row r="32" spans="1:11" ht="17.100000000000001" customHeight="1" x14ac:dyDescent="0.15">
      <c r="A32" s="35">
        <f t="shared" si="0"/>
        <v>6</v>
      </c>
      <c r="B32" s="36">
        <f t="shared" si="1"/>
        <v>1</v>
      </c>
      <c r="C32" s="42">
        <f t="shared" si="4"/>
        <v>155</v>
      </c>
      <c r="D32" s="32" t="s">
        <v>43</v>
      </c>
      <c r="E32" s="43">
        <f t="shared" si="5"/>
        <v>161</v>
      </c>
      <c r="F32" s="45"/>
      <c r="G32" s="45"/>
      <c r="H32" s="45"/>
      <c r="I32" s="38" t="str">
        <f t="shared" si="3"/>
        <v/>
      </c>
      <c r="J32" s="37" t="str">
        <f t="shared" si="6"/>
        <v>－</v>
      </c>
      <c r="K32" s="44"/>
    </row>
    <row r="33" spans="1:11" ht="17.100000000000001" customHeight="1" x14ac:dyDescent="0.15">
      <c r="A33" s="35">
        <f t="shared" si="0"/>
        <v>6</v>
      </c>
      <c r="B33" s="36">
        <f t="shared" si="1"/>
        <v>2</v>
      </c>
      <c r="C33" s="42">
        <f t="shared" si="4"/>
        <v>162</v>
      </c>
      <c r="D33" s="32" t="s">
        <v>43</v>
      </c>
      <c r="E33" s="43">
        <f t="shared" si="5"/>
        <v>168</v>
      </c>
      <c r="F33" s="45"/>
      <c r="G33" s="45"/>
      <c r="H33" s="45"/>
      <c r="I33" s="38" t="str">
        <f t="shared" si="3"/>
        <v/>
      </c>
      <c r="J33" s="37" t="str">
        <f t="shared" si="6"/>
        <v>－</v>
      </c>
      <c r="K33" s="44"/>
    </row>
    <row r="34" spans="1:11" ht="17.100000000000001" customHeight="1" x14ac:dyDescent="0.15">
      <c r="A34" s="35">
        <f t="shared" si="0"/>
        <v>6</v>
      </c>
      <c r="B34" s="36">
        <f t="shared" si="1"/>
        <v>3</v>
      </c>
      <c r="C34" s="42">
        <f t="shared" si="4"/>
        <v>169</v>
      </c>
      <c r="D34" s="32" t="s">
        <v>43</v>
      </c>
      <c r="E34" s="43">
        <f t="shared" si="5"/>
        <v>175</v>
      </c>
      <c r="F34" s="45"/>
      <c r="G34" s="45"/>
      <c r="H34" s="45"/>
      <c r="I34" s="38" t="str">
        <f t="shared" si="3"/>
        <v/>
      </c>
      <c r="J34" s="37" t="str">
        <f t="shared" si="6"/>
        <v>－</v>
      </c>
      <c r="K34" s="44"/>
    </row>
    <row r="35" spans="1:11" ht="17.100000000000001" customHeight="1" x14ac:dyDescent="0.15">
      <c r="A35" s="35">
        <f t="shared" si="0"/>
        <v>6</v>
      </c>
      <c r="B35" s="36">
        <f t="shared" si="1"/>
        <v>4</v>
      </c>
      <c r="C35" s="42">
        <f t="shared" si="4"/>
        <v>176</v>
      </c>
      <c r="D35" s="32" t="s">
        <v>43</v>
      </c>
      <c r="E35" s="43">
        <f t="shared" si="5"/>
        <v>182</v>
      </c>
      <c r="F35" s="45"/>
      <c r="G35" s="45"/>
      <c r="H35" s="45"/>
      <c r="I35" s="38" t="str">
        <f t="shared" si="3"/>
        <v/>
      </c>
      <c r="J35" s="37" t="str">
        <f t="shared" si="6"/>
        <v>－</v>
      </c>
      <c r="K35" s="44"/>
    </row>
    <row r="36" spans="1:11" ht="17.100000000000001" customHeight="1" x14ac:dyDescent="0.15">
      <c r="A36" s="35">
        <f t="shared" si="0"/>
        <v>7</v>
      </c>
      <c r="B36" s="36">
        <f t="shared" si="1"/>
        <v>1</v>
      </c>
      <c r="C36" s="42">
        <f t="shared" si="4"/>
        <v>183</v>
      </c>
      <c r="D36" s="32" t="s">
        <v>43</v>
      </c>
      <c r="E36" s="43">
        <f t="shared" si="5"/>
        <v>189</v>
      </c>
      <c r="F36" s="45"/>
      <c r="G36" s="45"/>
      <c r="H36" s="45"/>
      <c r="I36" s="38" t="str">
        <f t="shared" si="3"/>
        <v/>
      </c>
      <c r="J36" s="37" t="str">
        <f t="shared" si="6"/>
        <v>－</v>
      </c>
      <c r="K36" s="44"/>
    </row>
    <row r="37" spans="1:11" ht="17.100000000000001" customHeight="1" x14ac:dyDescent="0.15">
      <c r="A37" s="35">
        <f t="shared" si="0"/>
        <v>7</v>
      </c>
      <c r="B37" s="36">
        <f t="shared" si="1"/>
        <v>2</v>
      </c>
      <c r="C37" s="42">
        <f t="shared" si="4"/>
        <v>190</v>
      </c>
      <c r="D37" s="32" t="s">
        <v>43</v>
      </c>
      <c r="E37" s="43">
        <f t="shared" si="5"/>
        <v>196</v>
      </c>
      <c r="F37" s="45"/>
      <c r="G37" s="45"/>
      <c r="H37" s="45"/>
      <c r="I37" s="38" t="str">
        <f t="shared" si="3"/>
        <v/>
      </c>
      <c r="J37" s="37" t="str">
        <f t="shared" si="6"/>
        <v>－</v>
      </c>
      <c r="K37" s="44"/>
    </row>
    <row r="38" spans="1:11" ht="17.100000000000001" customHeight="1" x14ac:dyDescent="0.15">
      <c r="A38" s="35">
        <f t="shared" si="0"/>
        <v>7</v>
      </c>
      <c r="B38" s="36">
        <f t="shared" si="1"/>
        <v>3</v>
      </c>
      <c r="C38" s="42">
        <f t="shared" si="4"/>
        <v>197</v>
      </c>
      <c r="D38" s="32" t="s">
        <v>43</v>
      </c>
      <c r="E38" s="43">
        <f t="shared" si="5"/>
        <v>203</v>
      </c>
      <c r="F38" s="45"/>
      <c r="G38" s="45"/>
      <c r="H38" s="45"/>
      <c r="I38" s="38" t="str">
        <f t="shared" si="3"/>
        <v/>
      </c>
      <c r="J38" s="37" t="str">
        <f t="shared" si="6"/>
        <v>－</v>
      </c>
      <c r="K38" s="44"/>
    </row>
    <row r="39" spans="1:11" ht="17.100000000000001" customHeight="1" x14ac:dyDescent="0.15">
      <c r="A39" s="35">
        <f t="shared" si="0"/>
        <v>7</v>
      </c>
      <c r="B39" s="36">
        <f t="shared" si="1"/>
        <v>4</v>
      </c>
      <c r="C39" s="42">
        <f t="shared" si="4"/>
        <v>204</v>
      </c>
      <c r="D39" s="32" t="s">
        <v>43</v>
      </c>
      <c r="E39" s="43">
        <f t="shared" si="5"/>
        <v>210</v>
      </c>
      <c r="F39" s="45"/>
      <c r="G39" s="45"/>
      <c r="H39" s="45"/>
      <c r="I39" s="38" t="str">
        <f t="shared" si="3"/>
        <v/>
      </c>
      <c r="J39" s="37" t="str">
        <f t="shared" si="6"/>
        <v>－</v>
      </c>
      <c r="K39" s="44"/>
    </row>
    <row r="40" spans="1:11" ht="17.100000000000001" customHeight="1" x14ac:dyDescent="0.15">
      <c r="A40" s="35">
        <f t="shared" si="0"/>
        <v>7</v>
      </c>
      <c r="B40" s="36">
        <f t="shared" si="1"/>
        <v>5</v>
      </c>
      <c r="C40" s="42">
        <f t="shared" si="4"/>
        <v>211</v>
      </c>
      <c r="D40" s="32" t="s">
        <v>43</v>
      </c>
      <c r="E40" s="43">
        <f t="shared" si="5"/>
        <v>217</v>
      </c>
      <c r="F40" s="45"/>
      <c r="G40" s="45"/>
      <c r="H40" s="45"/>
      <c r="I40" s="38" t="str">
        <f t="shared" si="3"/>
        <v/>
      </c>
      <c r="J40" s="37" t="str">
        <f t="shared" si="6"/>
        <v>－</v>
      </c>
      <c r="K40" s="44"/>
    </row>
    <row r="41" spans="1:11" ht="17.100000000000001" customHeight="1" x14ac:dyDescent="0.15">
      <c r="A41" s="35">
        <f t="shared" si="0"/>
        <v>8</v>
      </c>
      <c r="B41" s="36">
        <f t="shared" si="1"/>
        <v>1</v>
      </c>
      <c r="C41" s="42">
        <f t="shared" si="4"/>
        <v>218</v>
      </c>
      <c r="D41" s="32" t="s">
        <v>43</v>
      </c>
      <c r="E41" s="43">
        <f t="shared" si="5"/>
        <v>224</v>
      </c>
      <c r="F41" s="45"/>
      <c r="G41" s="45"/>
      <c r="H41" s="45"/>
      <c r="I41" s="38" t="str">
        <f t="shared" si="3"/>
        <v/>
      </c>
      <c r="J41" s="37" t="str">
        <f t="shared" si="6"/>
        <v>－</v>
      </c>
      <c r="K41" s="44"/>
    </row>
    <row r="42" spans="1:11" ht="17.100000000000001" customHeight="1" x14ac:dyDescent="0.15">
      <c r="A42" s="35">
        <f t="shared" si="0"/>
        <v>8</v>
      </c>
      <c r="B42" s="36">
        <f t="shared" si="1"/>
        <v>2</v>
      </c>
      <c r="C42" s="42">
        <f t="shared" ref="C42:C49" si="7">C41+7</f>
        <v>225</v>
      </c>
      <c r="D42" s="32" t="s">
        <v>43</v>
      </c>
      <c r="E42" s="43">
        <f t="shared" ref="E42:E49" si="8">C42+6</f>
        <v>231</v>
      </c>
      <c r="F42" s="45"/>
      <c r="G42" s="45"/>
      <c r="H42" s="45"/>
      <c r="I42" s="38" t="str">
        <f t="shared" ref="I42:I51" si="9">IF(F42=0,"",H42/F42)</f>
        <v/>
      </c>
      <c r="J42" s="37" t="str">
        <f t="shared" ref="J42:J49" si="10">IF(G42=0,"－",IF(I42&gt;0.285,"○","×"))</f>
        <v>－</v>
      </c>
      <c r="K42" s="44"/>
    </row>
    <row r="43" spans="1:11" ht="17.100000000000001" customHeight="1" x14ac:dyDescent="0.15">
      <c r="A43" s="35">
        <f t="shared" si="0"/>
        <v>8</v>
      </c>
      <c r="B43" s="36">
        <f t="shared" si="1"/>
        <v>3</v>
      </c>
      <c r="C43" s="42">
        <f t="shared" si="7"/>
        <v>232</v>
      </c>
      <c r="D43" s="32" t="s">
        <v>43</v>
      </c>
      <c r="E43" s="43">
        <f t="shared" si="8"/>
        <v>238</v>
      </c>
      <c r="F43" s="45"/>
      <c r="G43" s="45"/>
      <c r="H43" s="45"/>
      <c r="I43" s="38" t="str">
        <f t="shared" si="9"/>
        <v/>
      </c>
      <c r="J43" s="37" t="str">
        <f t="shared" si="10"/>
        <v>－</v>
      </c>
      <c r="K43" s="44"/>
    </row>
    <row r="44" spans="1:11" ht="17.100000000000001" customHeight="1" x14ac:dyDescent="0.15">
      <c r="A44" s="35">
        <f t="shared" si="0"/>
        <v>8</v>
      </c>
      <c r="B44" s="36">
        <f t="shared" si="1"/>
        <v>4</v>
      </c>
      <c r="C44" s="42">
        <f t="shared" si="7"/>
        <v>239</v>
      </c>
      <c r="D44" s="32" t="s">
        <v>43</v>
      </c>
      <c r="E44" s="43">
        <f t="shared" si="8"/>
        <v>245</v>
      </c>
      <c r="F44" s="45"/>
      <c r="G44" s="45"/>
      <c r="H44" s="45"/>
      <c r="I44" s="38" t="str">
        <f t="shared" si="9"/>
        <v/>
      </c>
      <c r="J44" s="37" t="str">
        <f t="shared" si="10"/>
        <v>－</v>
      </c>
      <c r="K44" s="44"/>
    </row>
    <row r="45" spans="1:11" ht="17.100000000000001" customHeight="1" x14ac:dyDescent="0.15">
      <c r="A45" s="35">
        <f t="shared" si="0"/>
        <v>9</v>
      </c>
      <c r="B45" s="36">
        <f t="shared" si="1"/>
        <v>1</v>
      </c>
      <c r="C45" s="42">
        <f t="shared" si="7"/>
        <v>246</v>
      </c>
      <c r="D45" s="32" t="s">
        <v>43</v>
      </c>
      <c r="E45" s="43">
        <f t="shared" si="8"/>
        <v>252</v>
      </c>
      <c r="F45" s="45"/>
      <c r="G45" s="45"/>
      <c r="H45" s="45"/>
      <c r="I45" s="38" t="str">
        <f t="shared" si="9"/>
        <v/>
      </c>
      <c r="J45" s="37" t="str">
        <f t="shared" si="10"/>
        <v>－</v>
      </c>
      <c r="K45" s="44"/>
    </row>
    <row r="46" spans="1:11" ht="17.100000000000001" customHeight="1" x14ac:dyDescent="0.15">
      <c r="A46" s="35">
        <f t="shared" si="0"/>
        <v>9</v>
      </c>
      <c r="B46" s="36">
        <f t="shared" si="1"/>
        <v>2</v>
      </c>
      <c r="C46" s="42">
        <f t="shared" si="7"/>
        <v>253</v>
      </c>
      <c r="D46" s="32" t="s">
        <v>43</v>
      </c>
      <c r="E46" s="43">
        <f t="shared" si="8"/>
        <v>259</v>
      </c>
      <c r="F46" s="45"/>
      <c r="G46" s="45"/>
      <c r="H46" s="45"/>
      <c r="I46" s="38" t="str">
        <f t="shared" si="9"/>
        <v/>
      </c>
      <c r="J46" s="37" t="str">
        <f t="shared" si="10"/>
        <v>－</v>
      </c>
      <c r="K46" s="44"/>
    </row>
    <row r="47" spans="1:11" ht="17.100000000000001" customHeight="1" x14ac:dyDescent="0.15">
      <c r="A47" s="35">
        <f t="shared" si="0"/>
        <v>9</v>
      </c>
      <c r="B47" s="36">
        <f t="shared" si="1"/>
        <v>3</v>
      </c>
      <c r="C47" s="42">
        <f t="shared" si="7"/>
        <v>260</v>
      </c>
      <c r="D47" s="32" t="s">
        <v>43</v>
      </c>
      <c r="E47" s="43">
        <f t="shared" si="8"/>
        <v>266</v>
      </c>
      <c r="F47" s="45"/>
      <c r="G47" s="45"/>
      <c r="H47" s="45"/>
      <c r="I47" s="38" t="str">
        <f t="shared" si="9"/>
        <v/>
      </c>
      <c r="J47" s="37" t="str">
        <f t="shared" si="10"/>
        <v>－</v>
      </c>
      <c r="K47" s="44"/>
    </row>
    <row r="48" spans="1:11" ht="17.100000000000001" customHeight="1" x14ac:dyDescent="0.15">
      <c r="A48" s="35">
        <f t="shared" si="0"/>
        <v>9</v>
      </c>
      <c r="B48" s="36">
        <f t="shared" si="1"/>
        <v>4</v>
      </c>
      <c r="C48" s="42">
        <f t="shared" si="7"/>
        <v>267</v>
      </c>
      <c r="D48" s="32" t="s">
        <v>43</v>
      </c>
      <c r="E48" s="43">
        <f t="shared" si="8"/>
        <v>273</v>
      </c>
      <c r="F48" s="45"/>
      <c r="G48" s="45"/>
      <c r="H48" s="45"/>
      <c r="I48" s="38" t="str">
        <f t="shared" si="9"/>
        <v/>
      </c>
      <c r="J48" s="37" t="str">
        <f t="shared" si="10"/>
        <v>－</v>
      </c>
      <c r="K48" s="44"/>
    </row>
    <row r="49" spans="1:17" ht="17.100000000000001" customHeight="1" x14ac:dyDescent="0.15">
      <c r="A49" s="35">
        <f t="shared" si="0"/>
        <v>9</v>
      </c>
      <c r="B49" s="36">
        <f t="shared" si="1"/>
        <v>5</v>
      </c>
      <c r="C49" s="42">
        <f t="shared" si="7"/>
        <v>274</v>
      </c>
      <c r="D49" s="32" t="s">
        <v>43</v>
      </c>
      <c r="E49" s="43">
        <f t="shared" si="8"/>
        <v>280</v>
      </c>
      <c r="F49" s="45"/>
      <c r="G49" s="45"/>
      <c r="H49" s="45"/>
      <c r="I49" s="38" t="str">
        <f t="shared" si="9"/>
        <v/>
      </c>
      <c r="J49" s="37" t="str">
        <f t="shared" si="10"/>
        <v>－</v>
      </c>
      <c r="K49" s="44"/>
    </row>
    <row r="50" spans="1:17" ht="5.0999999999999996" customHeight="1" x14ac:dyDescent="0.15">
      <c r="A50" s="33"/>
      <c r="B50" s="33"/>
      <c r="D50" s="33"/>
      <c r="K50" s="33"/>
    </row>
    <row r="51" spans="1:17" ht="16.899999999999999" customHeight="1" x14ac:dyDescent="0.15">
      <c r="A51" s="73" t="s">
        <v>59</v>
      </c>
      <c r="B51" s="64"/>
      <c r="C51" s="64"/>
      <c r="D51" s="64"/>
      <c r="E51" s="74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9"/>
        <v/>
      </c>
      <c r="J51" s="40" t="str">
        <f>IF(Q52&gt;0,"×","○")</f>
        <v>○</v>
      </c>
      <c r="K51" s="37" t="str">
        <f>IF(J51="○","完全週休２日達成",IF(I51&gt;28.5%,"通期の週休２日達成","週休２日未達成"))</f>
        <v>完全週休２日達成</v>
      </c>
    </row>
    <row r="52" spans="1:17" ht="16.899999999999999" customHeight="1" x14ac:dyDescent="0.15">
      <c r="P52" s="41" t="s">
        <v>58</v>
      </c>
      <c r="Q52" s="29">
        <f>COUNTIF(J10:J49,"×")</f>
        <v>0</v>
      </c>
    </row>
    <row r="53" spans="1:17" ht="16.899999999999999" customHeight="1" x14ac:dyDescent="0.15"/>
    <row r="54" spans="1:17" ht="16.899999999999999" customHeight="1" x14ac:dyDescent="0.15"/>
    <row r="55" spans="1:17" ht="16.899999999999999" customHeight="1" x14ac:dyDescent="0.15"/>
    <row r="56" spans="1:17" ht="16.899999999999999" customHeight="1" x14ac:dyDescent="0.15"/>
    <row r="57" spans="1:17" ht="16.899999999999999" customHeight="1" x14ac:dyDescent="0.15"/>
    <row r="58" spans="1:17" ht="16.899999999999999" customHeight="1" x14ac:dyDescent="0.15"/>
  </sheetData>
  <dataConsolidate/>
  <mergeCells count="12">
    <mergeCell ref="A51:E51"/>
    <mergeCell ref="F8:F9"/>
    <mergeCell ref="G8:G9"/>
    <mergeCell ref="I8:I9"/>
    <mergeCell ref="J8:J9"/>
    <mergeCell ref="H8:H9"/>
    <mergeCell ref="A3:B3"/>
    <mergeCell ref="A4:B4"/>
    <mergeCell ref="A5:B5"/>
    <mergeCell ref="A6:B6"/>
    <mergeCell ref="K8:K9"/>
    <mergeCell ref="A8:E9"/>
  </mergeCells>
  <phoneticPr fontId="2"/>
  <dataValidations count="1">
    <dataValidation type="list" allowBlank="1" showInputMessage="1" showErrorMessage="1" sqref="N2" xr:uid="{E165B111-36C5-47FF-A4FD-0171540FB6C4}">
      <formula1>"月→日,土→金"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view="pageBreakPreview" zoomScale="90" zoomScaleNormal="100" zoomScaleSheetLayoutView="90" workbookViewId="0">
      <pane ySplit="9" topLeftCell="A10" activePane="bottomLeft" state="frozen"/>
      <selection pane="bottomLeft" activeCell="L1" sqref="L1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50</v>
      </c>
      <c r="G1" s="29"/>
      <c r="H1" s="41"/>
      <c r="I1" s="41"/>
      <c r="J1" s="41"/>
      <c r="K1" s="33" t="s">
        <v>52</v>
      </c>
      <c r="L1" s="46"/>
      <c r="O1" s="41" t="s">
        <v>44</v>
      </c>
      <c r="P1" s="31">
        <f>L1-WEEKDAY(L1,3)</f>
        <v>-5</v>
      </c>
    </row>
    <row r="2" spans="1:16" ht="16.149999999999999" customHeight="1" thickBot="1" x14ac:dyDescent="0.2">
      <c r="A2" s="28"/>
      <c r="G2" s="41"/>
      <c r="K2" s="33" t="s">
        <v>60</v>
      </c>
      <c r="L2" s="46"/>
    </row>
    <row r="3" spans="1:16" ht="16.5" customHeight="1" x14ac:dyDescent="0.15">
      <c r="A3" s="63" t="s">
        <v>6</v>
      </c>
      <c r="B3" s="63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15">
      <c r="A4" s="64" t="s">
        <v>66</v>
      </c>
      <c r="B4" s="64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15">
      <c r="A5" s="64" t="s">
        <v>15</v>
      </c>
      <c r="B5" s="64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15">
      <c r="A6" s="64" t="s">
        <v>16</v>
      </c>
      <c r="B6" s="64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67" t="s">
        <v>61</v>
      </c>
      <c r="B8" s="68"/>
      <c r="C8" s="68"/>
      <c r="D8" s="68"/>
      <c r="E8" s="75" t="s">
        <v>20</v>
      </c>
      <c r="F8" s="77" t="s">
        <v>25</v>
      </c>
      <c r="G8" s="77" t="s">
        <v>24</v>
      </c>
      <c r="H8" s="77" t="s">
        <v>62</v>
      </c>
      <c r="I8" s="67" t="s">
        <v>49</v>
      </c>
      <c r="J8" s="68"/>
      <c r="K8" s="68"/>
      <c r="L8" s="69"/>
    </row>
    <row r="9" spans="1:16" ht="16.5" customHeight="1" x14ac:dyDescent="0.15">
      <c r="A9" s="70"/>
      <c r="B9" s="71"/>
      <c r="C9" s="71"/>
      <c r="D9" s="71"/>
      <c r="E9" s="76"/>
      <c r="F9" s="77"/>
      <c r="G9" s="77"/>
      <c r="H9" s="77"/>
      <c r="I9" s="70"/>
      <c r="J9" s="71"/>
      <c r="K9" s="71"/>
      <c r="L9" s="72"/>
    </row>
    <row r="10" spans="1:16" ht="17.100000000000001" customHeight="1" x14ac:dyDescent="0.15">
      <c r="A10" s="47">
        <f>L1</f>
        <v>0</v>
      </c>
      <c r="B10" s="49" t="s">
        <v>64</v>
      </c>
      <c r="C10" s="48">
        <f>L1</f>
        <v>0</v>
      </c>
      <c r="D10" s="32" t="s">
        <v>65</v>
      </c>
      <c r="E10" s="45"/>
      <c r="F10" s="45"/>
      <c r="G10" s="38" t="str">
        <f t="shared" ref="G10:G29" si="0">IF(E10=0,"",F10/E10)</f>
        <v/>
      </c>
      <c r="H10" s="37" t="str">
        <f t="shared" ref="H10:H29" si="1">IF(A10="","",IF(G10&gt;0.285,"○","×"))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 t="str">
        <f>IFERROR(IF(C11="","",EDATE(A10,1)),"")</f>
        <v/>
      </c>
      <c r="B11" s="49" t="s">
        <v>64</v>
      </c>
      <c r="C11" s="48" t="str">
        <f>IFERROR(IF(YEAR(A10)*100+MONTH(C10)&gt;=YEAR(L$2)*100+MONTH(L$2),"",EDATE(A10,1)),"")</f>
        <v/>
      </c>
      <c r="D11" s="32" t="s">
        <v>65</v>
      </c>
      <c r="E11" s="45"/>
      <c r="F11" s="45"/>
      <c r="G11" s="38" t="str">
        <f t="shared" si="0"/>
        <v/>
      </c>
      <c r="H11" s="37" t="str">
        <f t="shared" si="1"/>
        <v/>
      </c>
      <c r="I11" s="39"/>
      <c r="J11" s="32"/>
      <c r="K11" s="32"/>
      <c r="L11" s="50"/>
    </row>
    <row r="12" spans="1:16" ht="17.100000000000001" customHeight="1" x14ac:dyDescent="0.15">
      <c r="A12" s="47" t="str">
        <f t="shared" ref="A12:A29" si="2">IFERROR(IF(C12="","",EDATE(A11,1)),"")</f>
        <v/>
      </c>
      <c r="B12" s="49" t="s">
        <v>64</v>
      </c>
      <c r="C12" s="48" t="str">
        <f t="shared" ref="C12:C29" si="3">IFERROR(IF(YEAR(A11)*100+MONTH(C11)&gt;=YEAR(L$2)*100+MONTH(L$2),"",EDATE(A11,1)),"")</f>
        <v/>
      </c>
      <c r="D12" s="32" t="s">
        <v>65</v>
      </c>
      <c r="E12" s="45"/>
      <c r="F12" s="45"/>
      <c r="G12" s="38" t="str">
        <f t="shared" si="0"/>
        <v/>
      </c>
      <c r="H12" s="37" t="str">
        <f t="shared" si="1"/>
        <v/>
      </c>
      <c r="I12" s="39"/>
      <c r="J12" s="32"/>
      <c r="K12" s="32"/>
      <c r="L12" s="50"/>
    </row>
    <row r="13" spans="1:16" ht="17.100000000000001" customHeight="1" x14ac:dyDescent="0.15">
      <c r="A13" s="47" t="str">
        <f t="shared" si="2"/>
        <v/>
      </c>
      <c r="B13" s="49" t="s">
        <v>64</v>
      </c>
      <c r="C13" s="48" t="str">
        <f t="shared" si="3"/>
        <v/>
      </c>
      <c r="D13" s="32" t="s">
        <v>65</v>
      </c>
      <c r="E13" s="45"/>
      <c r="F13" s="45"/>
      <c r="G13" s="38" t="str">
        <f t="shared" si="0"/>
        <v/>
      </c>
      <c r="H13" s="37" t="str">
        <f t="shared" si="1"/>
        <v/>
      </c>
      <c r="I13" s="39"/>
      <c r="J13" s="32"/>
      <c r="K13" s="32"/>
      <c r="L13" s="50"/>
    </row>
    <row r="14" spans="1:16" ht="17.100000000000001" customHeight="1" x14ac:dyDescent="0.15">
      <c r="A14" s="47" t="str">
        <f t="shared" si="2"/>
        <v/>
      </c>
      <c r="B14" s="49" t="s">
        <v>64</v>
      </c>
      <c r="C14" s="48" t="str">
        <f t="shared" si="3"/>
        <v/>
      </c>
      <c r="D14" s="32" t="s">
        <v>65</v>
      </c>
      <c r="E14" s="45"/>
      <c r="F14" s="45"/>
      <c r="G14" s="38" t="str">
        <f t="shared" si="0"/>
        <v/>
      </c>
      <c r="H14" s="37" t="str">
        <f t="shared" si="1"/>
        <v/>
      </c>
      <c r="I14" s="39"/>
      <c r="J14" s="32"/>
      <c r="K14" s="32"/>
      <c r="L14" s="50"/>
    </row>
    <row r="15" spans="1:16" ht="17.100000000000001" customHeight="1" x14ac:dyDescent="0.15">
      <c r="A15" s="47" t="str">
        <f t="shared" si="2"/>
        <v/>
      </c>
      <c r="B15" s="49" t="s">
        <v>64</v>
      </c>
      <c r="C15" s="48" t="str">
        <f t="shared" si="3"/>
        <v/>
      </c>
      <c r="D15" s="32" t="s">
        <v>65</v>
      </c>
      <c r="E15" s="45"/>
      <c r="F15" s="45"/>
      <c r="G15" s="38" t="str">
        <f t="shared" si="0"/>
        <v/>
      </c>
      <c r="H15" s="37" t="str">
        <f t="shared" si="1"/>
        <v/>
      </c>
      <c r="I15" s="39"/>
      <c r="J15" s="32"/>
      <c r="K15" s="32"/>
      <c r="L15" s="50"/>
    </row>
    <row r="16" spans="1:16" ht="17.100000000000001" customHeight="1" x14ac:dyDescent="0.15">
      <c r="A16" s="47" t="str">
        <f t="shared" si="2"/>
        <v/>
      </c>
      <c r="B16" s="49" t="s">
        <v>64</v>
      </c>
      <c r="C16" s="48" t="str">
        <f t="shared" si="3"/>
        <v/>
      </c>
      <c r="D16" s="32" t="s">
        <v>65</v>
      </c>
      <c r="E16" s="45"/>
      <c r="F16" s="45"/>
      <c r="G16" s="38" t="str">
        <f t="shared" si="0"/>
        <v/>
      </c>
      <c r="H16" s="37" t="str">
        <f t="shared" si="1"/>
        <v/>
      </c>
      <c r="I16" s="39"/>
      <c r="J16" s="32"/>
      <c r="K16" s="32"/>
      <c r="L16" s="50"/>
    </row>
    <row r="17" spans="1:16" ht="17.100000000000001" customHeight="1" x14ac:dyDescent="0.15">
      <c r="A17" s="47" t="str">
        <f t="shared" si="2"/>
        <v/>
      </c>
      <c r="B17" s="49" t="s">
        <v>64</v>
      </c>
      <c r="C17" s="48" t="str">
        <f t="shared" si="3"/>
        <v/>
      </c>
      <c r="D17" s="32" t="s">
        <v>65</v>
      </c>
      <c r="E17" s="45"/>
      <c r="F17" s="45"/>
      <c r="G17" s="38" t="str">
        <f t="shared" si="0"/>
        <v/>
      </c>
      <c r="H17" s="37" t="str">
        <f t="shared" si="1"/>
        <v/>
      </c>
      <c r="I17" s="39"/>
      <c r="J17" s="32"/>
      <c r="K17" s="32"/>
      <c r="L17" s="50"/>
    </row>
    <row r="18" spans="1:16" ht="17.100000000000001" customHeight="1" x14ac:dyDescent="0.15">
      <c r="A18" s="47" t="str">
        <f t="shared" si="2"/>
        <v/>
      </c>
      <c r="B18" s="49" t="s">
        <v>64</v>
      </c>
      <c r="C18" s="48" t="str">
        <f t="shared" si="3"/>
        <v/>
      </c>
      <c r="D18" s="32" t="s">
        <v>65</v>
      </c>
      <c r="E18" s="45"/>
      <c r="F18" s="45"/>
      <c r="G18" s="38" t="str">
        <f t="shared" si="0"/>
        <v/>
      </c>
      <c r="H18" s="37" t="str">
        <f t="shared" si="1"/>
        <v/>
      </c>
      <c r="I18" s="39"/>
      <c r="J18" s="32"/>
      <c r="K18" s="32"/>
      <c r="L18" s="50"/>
    </row>
    <row r="19" spans="1:16" ht="17.100000000000001" customHeight="1" x14ac:dyDescent="0.15">
      <c r="A19" s="47" t="str">
        <f t="shared" si="2"/>
        <v/>
      </c>
      <c r="B19" s="49" t="s">
        <v>64</v>
      </c>
      <c r="C19" s="48" t="str">
        <f t="shared" si="3"/>
        <v/>
      </c>
      <c r="D19" s="32" t="s">
        <v>65</v>
      </c>
      <c r="E19" s="45"/>
      <c r="F19" s="45"/>
      <c r="G19" s="38" t="str">
        <f t="shared" si="0"/>
        <v/>
      </c>
      <c r="H19" s="37" t="str">
        <f t="shared" si="1"/>
        <v/>
      </c>
      <c r="I19" s="39"/>
      <c r="J19" s="32"/>
      <c r="K19" s="32"/>
      <c r="L19" s="50"/>
    </row>
    <row r="20" spans="1:16" ht="17.100000000000001" customHeight="1" x14ac:dyDescent="0.15">
      <c r="A20" s="47" t="str">
        <f t="shared" si="2"/>
        <v/>
      </c>
      <c r="B20" s="49" t="s">
        <v>64</v>
      </c>
      <c r="C20" s="48" t="str">
        <f t="shared" si="3"/>
        <v/>
      </c>
      <c r="D20" s="32" t="s">
        <v>65</v>
      </c>
      <c r="E20" s="45"/>
      <c r="F20" s="45"/>
      <c r="G20" s="38" t="str">
        <f t="shared" si="0"/>
        <v/>
      </c>
      <c r="H20" s="37" t="str">
        <f t="shared" si="1"/>
        <v/>
      </c>
      <c r="I20" s="39"/>
      <c r="J20" s="32"/>
      <c r="K20" s="32"/>
      <c r="L20" s="50"/>
    </row>
    <row r="21" spans="1:16" ht="17.100000000000001" customHeight="1" x14ac:dyDescent="0.15">
      <c r="A21" s="47" t="str">
        <f t="shared" si="2"/>
        <v/>
      </c>
      <c r="B21" s="49" t="s">
        <v>64</v>
      </c>
      <c r="C21" s="48" t="str">
        <f t="shared" si="3"/>
        <v/>
      </c>
      <c r="D21" s="32" t="s">
        <v>65</v>
      </c>
      <c r="E21" s="45"/>
      <c r="F21" s="45"/>
      <c r="G21" s="38" t="str">
        <f t="shared" si="0"/>
        <v/>
      </c>
      <c r="H21" s="37" t="str">
        <f t="shared" si="1"/>
        <v/>
      </c>
      <c r="I21" s="39"/>
      <c r="J21" s="32"/>
      <c r="K21" s="32"/>
      <c r="L21" s="50"/>
    </row>
    <row r="22" spans="1:16" ht="17.100000000000001" customHeight="1" x14ac:dyDescent="0.15">
      <c r="A22" s="47" t="str">
        <f t="shared" si="2"/>
        <v/>
      </c>
      <c r="B22" s="49" t="s">
        <v>64</v>
      </c>
      <c r="C22" s="48" t="str">
        <f t="shared" si="3"/>
        <v/>
      </c>
      <c r="D22" s="32" t="s">
        <v>65</v>
      </c>
      <c r="E22" s="45"/>
      <c r="F22" s="45"/>
      <c r="G22" s="38" t="str">
        <f t="shared" si="0"/>
        <v/>
      </c>
      <c r="H22" s="37" t="str">
        <f t="shared" si="1"/>
        <v/>
      </c>
      <c r="I22" s="39"/>
      <c r="J22" s="32"/>
      <c r="K22" s="32"/>
      <c r="L22" s="50"/>
    </row>
    <row r="23" spans="1:16" ht="17.100000000000001" customHeight="1" x14ac:dyDescent="0.15">
      <c r="A23" s="47" t="str">
        <f t="shared" si="2"/>
        <v/>
      </c>
      <c r="B23" s="49" t="s">
        <v>64</v>
      </c>
      <c r="C23" s="48" t="str">
        <f t="shared" si="3"/>
        <v/>
      </c>
      <c r="D23" s="32" t="s">
        <v>65</v>
      </c>
      <c r="E23" s="45"/>
      <c r="F23" s="45"/>
      <c r="G23" s="38" t="str">
        <f t="shared" si="0"/>
        <v/>
      </c>
      <c r="H23" s="37" t="str">
        <f t="shared" si="1"/>
        <v/>
      </c>
      <c r="I23" s="39"/>
      <c r="J23" s="32"/>
      <c r="K23" s="32"/>
      <c r="L23" s="50"/>
    </row>
    <row r="24" spans="1:16" ht="17.100000000000001" customHeight="1" x14ac:dyDescent="0.15">
      <c r="A24" s="47" t="str">
        <f t="shared" si="2"/>
        <v/>
      </c>
      <c r="B24" s="49" t="s">
        <v>64</v>
      </c>
      <c r="C24" s="48" t="str">
        <f t="shared" si="3"/>
        <v/>
      </c>
      <c r="D24" s="32" t="s">
        <v>65</v>
      </c>
      <c r="E24" s="45"/>
      <c r="F24" s="45"/>
      <c r="G24" s="38" t="str">
        <f t="shared" si="0"/>
        <v/>
      </c>
      <c r="H24" s="37" t="str">
        <f t="shared" si="1"/>
        <v/>
      </c>
      <c r="I24" s="39"/>
      <c r="J24" s="32"/>
      <c r="K24" s="32"/>
      <c r="L24" s="50"/>
    </row>
    <row r="25" spans="1:16" ht="17.100000000000001" customHeight="1" x14ac:dyDescent="0.15">
      <c r="A25" s="47" t="str">
        <f t="shared" si="2"/>
        <v/>
      </c>
      <c r="B25" s="49" t="s">
        <v>64</v>
      </c>
      <c r="C25" s="48" t="str">
        <f t="shared" si="3"/>
        <v/>
      </c>
      <c r="D25" s="32" t="s">
        <v>65</v>
      </c>
      <c r="E25" s="45"/>
      <c r="F25" s="45"/>
      <c r="G25" s="38" t="str">
        <f t="shared" si="0"/>
        <v/>
      </c>
      <c r="H25" s="37" t="str">
        <f t="shared" si="1"/>
        <v/>
      </c>
      <c r="I25" s="39"/>
      <c r="J25" s="32"/>
      <c r="K25" s="32"/>
      <c r="L25" s="50"/>
    </row>
    <row r="26" spans="1:16" ht="17.100000000000001" customHeight="1" x14ac:dyDescent="0.15">
      <c r="A26" s="47" t="str">
        <f t="shared" si="2"/>
        <v/>
      </c>
      <c r="B26" s="49" t="s">
        <v>64</v>
      </c>
      <c r="C26" s="48" t="str">
        <f t="shared" si="3"/>
        <v/>
      </c>
      <c r="D26" s="32" t="s">
        <v>65</v>
      </c>
      <c r="E26" s="45"/>
      <c r="F26" s="45"/>
      <c r="G26" s="38" t="str">
        <f t="shared" si="0"/>
        <v/>
      </c>
      <c r="H26" s="37" t="str">
        <f t="shared" si="1"/>
        <v/>
      </c>
      <c r="I26" s="39"/>
      <c r="J26" s="32"/>
      <c r="K26" s="32"/>
      <c r="L26" s="50"/>
    </row>
    <row r="27" spans="1:16" ht="17.100000000000001" customHeight="1" x14ac:dyDescent="0.15">
      <c r="A27" s="47" t="str">
        <f t="shared" si="2"/>
        <v/>
      </c>
      <c r="B27" s="49" t="s">
        <v>64</v>
      </c>
      <c r="C27" s="48" t="str">
        <f t="shared" si="3"/>
        <v/>
      </c>
      <c r="D27" s="32" t="s">
        <v>65</v>
      </c>
      <c r="E27" s="45"/>
      <c r="F27" s="45"/>
      <c r="G27" s="38" t="str">
        <f t="shared" si="0"/>
        <v/>
      </c>
      <c r="H27" s="37" t="str">
        <f t="shared" si="1"/>
        <v/>
      </c>
      <c r="I27" s="39"/>
      <c r="J27" s="32"/>
      <c r="K27" s="32"/>
      <c r="L27" s="50"/>
    </row>
    <row r="28" spans="1:16" ht="17.100000000000001" customHeight="1" x14ac:dyDescent="0.15">
      <c r="A28" s="47" t="str">
        <f t="shared" si="2"/>
        <v/>
      </c>
      <c r="B28" s="49" t="s">
        <v>64</v>
      </c>
      <c r="C28" s="48" t="str">
        <f t="shared" si="3"/>
        <v/>
      </c>
      <c r="D28" s="32" t="s">
        <v>65</v>
      </c>
      <c r="E28" s="45"/>
      <c r="F28" s="45"/>
      <c r="G28" s="38" t="str">
        <f t="shared" si="0"/>
        <v/>
      </c>
      <c r="H28" s="37" t="str">
        <f t="shared" si="1"/>
        <v/>
      </c>
      <c r="I28" s="39"/>
      <c r="J28" s="32"/>
      <c r="K28" s="32"/>
      <c r="L28" s="50"/>
    </row>
    <row r="29" spans="1:16" ht="17.100000000000001" customHeight="1" x14ac:dyDescent="0.15">
      <c r="A29" s="47" t="str">
        <f t="shared" si="2"/>
        <v/>
      </c>
      <c r="B29" s="49" t="s">
        <v>64</v>
      </c>
      <c r="C29" s="48" t="str">
        <f t="shared" si="3"/>
        <v/>
      </c>
      <c r="D29" s="32" t="s">
        <v>65</v>
      </c>
      <c r="E29" s="45"/>
      <c r="F29" s="45"/>
      <c r="G29" s="38" t="str">
        <f t="shared" si="0"/>
        <v/>
      </c>
      <c r="H29" s="37" t="str">
        <f t="shared" si="1"/>
        <v/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73" t="s">
        <v>59</v>
      </c>
      <c r="B31" s="64"/>
      <c r="C31" s="64"/>
      <c r="D31" s="64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73" t="str">
        <f>IF(H31="○","月単位週休２日達成",IF(G31&gt;28.5%,"通期の週休２日達成","週休２日未達成"))</f>
        <v>月単位週休２日達成</v>
      </c>
      <c r="J31" s="64"/>
      <c r="K31" s="64"/>
      <c r="L31" s="74"/>
      <c r="O31" s="41" t="s">
        <v>63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A3:B3"/>
    <mergeCell ref="A4:B4"/>
    <mergeCell ref="A5:B5"/>
    <mergeCell ref="A6:B6"/>
    <mergeCell ref="A8:D9"/>
    <mergeCell ref="F8:F9"/>
    <mergeCell ref="G8:G9"/>
    <mergeCell ref="H8:H9"/>
    <mergeCell ref="A31:D31"/>
    <mergeCell ref="I8:L9"/>
    <mergeCell ref="E8:E9"/>
    <mergeCell ref="I31:L3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2"/>
  <sheetViews>
    <sheetView view="pageBreakPreview" zoomScaleNormal="100" zoomScaleSheetLayoutView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34</v>
      </c>
      <c r="P1" s="11"/>
      <c r="Q1" s="84">
        <v>45931</v>
      </c>
      <c r="R1" s="85"/>
    </row>
    <row r="2" spans="1:18" ht="16.5" customHeight="1" x14ac:dyDescent="0.15">
      <c r="A2" s="1"/>
      <c r="E2" s="1"/>
    </row>
    <row r="3" spans="1:18" ht="16.5" customHeight="1" x14ac:dyDescent="0.15">
      <c r="A3" s="89" t="s">
        <v>6</v>
      </c>
      <c r="B3" s="89"/>
      <c r="C3" s="91"/>
      <c r="D3" s="91"/>
      <c r="E3" s="91"/>
      <c r="F3" s="91"/>
      <c r="G3" s="91"/>
      <c r="H3" s="91"/>
      <c r="I3" s="91"/>
      <c r="M3" s="12"/>
      <c r="N3" s="13" t="s">
        <v>27</v>
      </c>
      <c r="O3" s="14"/>
      <c r="P3" s="12"/>
      <c r="Q3" s="13" t="s">
        <v>28</v>
      </c>
      <c r="R3" s="14"/>
    </row>
    <row r="4" spans="1:18" ht="16.5" customHeight="1" x14ac:dyDescent="0.15">
      <c r="A4" s="90" t="s">
        <v>66</v>
      </c>
      <c r="B4" s="90"/>
      <c r="C4" s="93"/>
      <c r="D4" s="93"/>
      <c r="E4" s="93"/>
      <c r="F4" s="93"/>
      <c r="G4" s="93"/>
      <c r="H4" s="93"/>
      <c r="I4" s="93"/>
      <c r="M4" s="15" t="s">
        <v>23</v>
      </c>
      <c r="N4" s="16" t="s">
        <v>45</v>
      </c>
      <c r="O4" s="17"/>
      <c r="P4" s="15" t="s">
        <v>30</v>
      </c>
      <c r="Q4" s="16" t="s">
        <v>5</v>
      </c>
      <c r="R4" s="17"/>
    </row>
    <row r="5" spans="1:18" ht="16.5" customHeight="1" x14ac:dyDescent="0.15">
      <c r="A5" s="90" t="s">
        <v>15</v>
      </c>
      <c r="B5" s="90"/>
      <c r="C5" s="93"/>
      <c r="D5" s="93"/>
      <c r="E5" s="93"/>
      <c r="F5" s="93"/>
      <c r="G5" s="93"/>
      <c r="H5" s="93"/>
      <c r="I5" s="93"/>
      <c r="M5" s="15" t="s">
        <v>4</v>
      </c>
      <c r="N5" s="16" t="s">
        <v>9</v>
      </c>
      <c r="O5" s="17"/>
      <c r="P5" s="15" t="s">
        <v>29</v>
      </c>
      <c r="Q5" s="16" t="s">
        <v>32</v>
      </c>
      <c r="R5" s="17"/>
    </row>
    <row r="6" spans="1:18" ht="16.5" customHeight="1" x14ac:dyDescent="0.15">
      <c r="A6" s="90" t="s">
        <v>16</v>
      </c>
      <c r="B6" s="90"/>
      <c r="C6" s="93"/>
      <c r="D6" s="93"/>
      <c r="E6" s="93"/>
      <c r="F6" s="93"/>
      <c r="G6" s="93"/>
      <c r="H6" s="93"/>
      <c r="I6" s="93"/>
      <c r="M6" s="15" t="s">
        <v>22</v>
      </c>
      <c r="N6" s="16" t="s">
        <v>26</v>
      </c>
      <c r="O6" s="17"/>
      <c r="P6" s="15" t="s">
        <v>31</v>
      </c>
      <c r="Q6" s="16" t="s">
        <v>33</v>
      </c>
      <c r="R6" s="17"/>
    </row>
    <row r="7" spans="1:18" ht="16.5" customHeight="1" x14ac:dyDescent="0.15"/>
    <row r="8" spans="1:18" ht="16.5" customHeight="1" x14ac:dyDescent="0.15">
      <c r="A8" s="94"/>
      <c r="B8" s="95"/>
      <c r="C8" s="96"/>
      <c r="D8" s="92" t="s">
        <v>10</v>
      </c>
      <c r="E8" s="92" t="s">
        <v>13</v>
      </c>
      <c r="F8" s="92" t="s">
        <v>14</v>
      </c>
      <c r="G8" s="92" t="s">
        <v>17</v>
      </c>
      <c r="H8" s="92" t="s">
        <v>18</v>
      </c>
      <c r="I8" s="100" t="s">
        <v>12</v>
      </c>
      <c r="J8" s="101" t="s">
        <v>3</v>
      </c>
      <c r="K8" s="77" t="s">
        <v>20</v>
      </c>
      <c r="L8" s="77" t="s">
        <v>54</v>
      </c>
      <c r="M8" s="77" t="s">
        <v>25</v>
      </c>
      <c r="N8" s="77" t="s">
        <v>24</v>
      </c>
      <c r="O8" s="77" t="s">
        <v>47</v>
      </c>
      <c r="P8" s="77" t="s">
        <v>19</v>
      </c>
      <c r="Q8" s="77" t="s">
        <v>35</v>
      </c>
      <c r="R8" s="77"/>
    </row>
    <row r="9" spans="1:18" ht="16.5" customHeight="1" x14ac:dyDescent="0.15">
      <c r="A9" s="97"/>
      <c r="B9" s="98"/>
      <c r="C9" s="99"/>
      <c r="D9" s="92"/>
      <c r="E9" s="92"/>
      <c r="F9" s="92"/>
      <c r="G9" s="92"/>
      <c r="H9" s="92"/>
      <c r="I9" s="100"/>
      <c r="J9" s="101"/>
      <c r="K9" s="77"/>
      <c r="L9" s="77"/>
      <c r="M9" s="77"/>
      <c r="N9" s="77"/>
      <c r="O9" s="77"/>
      <c r="P9" s="77"/>
      <c r="Q9" s="10" t="s">
        <v>36</v>
      </c>
      <c r="R9" s="10" t="s">
        <v>37</v>
      </c>
    </row>
    <row r="10" spans="1:18" ht="16.5" customHeight="1" x14ac:dyDescent="0.15">
      <c r="A10" s="78">
        <f>MONTH(D10)</f>
        <v>9</v>
      </c>
      <c r="B10" s="81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6"/>
      <c r="Q10" s="52"/>
      <c r="R10" s="52"/>
    </row>
    <row r="11" spans="1:18" ht="16.5" customHeight="1" x14ac:dyDescent="0.15">
      <c r="A11" s="79"/>
      <c r="B11" s="82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IF(L11=0,"－",IF(N11&gt;0.285,"○","×"))</f>
        <v>×</v>
      </c>
      <c r="P11" s="87"/>
      <c r="Q11" s="51">
        <v>5</v>
      </c>
      <c r="R11" s="51">
        <v>2</v>
      </c>
    </row>
    <row r="12" spans="1:18" ht="16.5" customHeight="1" x14ac:dyDescent="0.15">
      <c r="A12" s="80"/>
      <c r="B12" s="83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88"/>
      <c r="Q12" s="53"/>
      <c r="R12" s="53"/>
    </row>
    <row r="13" spans="1:18" ht="16.5" customHeight="1" x14ac:dyDescent="0.15">
      <c r="A13" s="78">
        <f>MONTH(D13)</f>
        <v>10</v>
      </c>
      <c r="B13" s="81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6"/>
      <c r="Q13" s="52"/>
      <c r="R13" s="52"/>
    </row>
    <row r="14" spans="1:18" ht="16.5" customHeight="1" x14ac:dyDescent="0.15">
      <c r="A14" s="79"/>
      <c r="B14" s="82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IF(L14=0,"－",IF(N14&gt;0.285,"○","×"))</f>
        <v>×</v>
      </c>
      <c r="P14" s="87"/>
      <c r="Q14" s="51">
        <v>0</v>
      </c>
      <c r="R14" s="51">
        <v>0</v>
      </c>
    </row>
    <row r="15" spans="1:18" ht="16.5" customHeight="1" x14ac:dyDescent="0.15">
      <c r="A15" s="80"/>
      <c r="B15" s="83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88"/>
      <c r="Q15" s="53"/>
      <c r="R15" s="53"/>
    </row>
    <row r="16" spans="1:18" ht="16.5" customHeight="1" x14ac:dyDescent="0.15">
      <c r="A16" s="78">
        <f t="shared" ref="A16" si="2">MONTH(D16)</f>
        <v>10</v>
      </c>
      <c r="B16" s="81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6"/>
      <c r="Q16" s="52"/>
      <c r="R16" s="52"/>
    </row>
    <row r="17" spans="1:18" ht="16.5" customHeight="1" x14ac:dyDescent="0.15">
      <c r="A17" s="79"/>
      <c r="B17" s="82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IF(N17&gt;0.285,"○","×")</f>
        <v>×</v>
      </c>
      <c r="P17" s="87"/>
      <c r="Q17" s="51">
        <v>7</v>
      </c>
      <c r="R17" s="51">
        <v>3</v>
      </c>
    </row>
    <row r="18" spans="1:18" ht="16.5" customHeight="1" x14ac:dyDescent="0.15">
      <c r="A18" s="80"/>
      <c r="B18" s="83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88"/>
      <c r="Q18" s="53"/>
      <c r="R18" s="53"/>
    </row>
    <row r="19" spans="1:18" ht="16.5" customHeight="1" x14ac:dyDescent="0.15">
      <c r="A19" s="78">
        <f t="shared" ref="A19" si="5">MONTH(D19)</f>
        <v>10</v>
      </c>
      <c r="B19" s="81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6"/>
      <c r="Q19" s="52"/>
      <c r="R19" s="52"/>
    </row>
    <row r="20" spans="1:18" ht="16.5" customHeight="1" x14ac:dyDescent="0.15">
      <c r="A20" s="79"/>
      <c r="B20" s="82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IF(N20&gt;0.285,"○","×")</f>
        <v>×</v>
      </c>
      <c r="P20" s="87"/>
      <c r="Q20" s="51">
        <v>7</v>
      </c>
      <c r="R20" s="51">
        <v>2</v>
      </c>
    </row>
    <row r="21" spans="1:18" ht="16.5" customHeight="1" x14ac:dyDescent="0.15">
      <c r="A21" s="80"/>
      <c r="B21" s="83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88"/>
      <c r="Q21" s="53"/>
      <c r="R21" s="53"/>
    </row>
    <row r="22" spans="1:18" ht="16.5" customHeight="1" x14ac:dyDescent="0.15">
      <c r="A22" s="78">
        <f t="shared" ref="A22" si="8">MONTH(D22)</f>
        <v>10</v>
      </c>
      <c r="B22" s="81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6"/>
      <c r="Q22" s="52"/>
      <c r="R22" s="52"/>
    </row>
    <row r="23" spans="1:18" ht="16.5" customHeight="1" x14ac:dyDescent="0.15">
      <c r="A23" s="79"/>
      <c r="B23" s="82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IF(L23=0,"－",IF(N23&gt;0.285,"○","×"))</f>
        <v>×</v>
      </c>
      <c r="P23" s="87"/>
      <c r="Q23" s="51">
        <v>5</v>
      </c>
      <c r="R23" s="51">
        <v>0</v>
      </c>
    </row>
    <row r="24" spans="1:18" ht="16.5" customHeight="1" x14ac:dyDescent="0.15">
      <c r="A24" s="80"/>
      <c r="B24" s="83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88"/>
      <c r="Q24" s="53"/>
      <c r="R24" s="53"/>
    </row>
    <row r="25" spans="1:18" ht="16.5" customHeight="1" x14ac:dyDescent="0.15">
      <c r="A25" s="78"/>
      <c r="B25" s="81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6"/>
      <c r="Q25" s="7"/>
      <c r="R25" s="7"/>
    </row>
    <row r="26" spans="1:18" ht="16.5" customHeight="1" x14ac:dyDescent="0.15">
      <c r="A26" s="79"/>
      <c r="B26" s="82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7"/>
      <c r="Q26" s="8"/>
      <c r="R26" s="8"/>
    </row>
    <row r="27" spans="1:18" ht="16.5" customHeight="1" x14ac:dyDescent="0.15">
      <c r="A27" s="80"/>
      <c r="B27" s="83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8"/>
      <c r="Q27" s="6"/>
      <c r="R27" s="6"/>
    </row>
    <row r="28" spans="1:18" ht="16.5" customHeight="1" x14ac:dyDescent="0.15">
      <c r="A28" s="24" t="s">
        <v>41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38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39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40</v>
      </c>
      <c r="E31" s="22">
        <f>IF(E29=0,"",E30/E29)</f>
        <v>0.29166666666666669</v>
      </c>
      <c r="G31" s="25"/>
      <c r="H31" s="21" t="s">
        <v>57</v>
      </c>
      <c r="I31" s="2" t="str">
        <f>IF(E31&gt;0.285,"○","×")</f>
        <v>○</v>
      </c>
    </row>
    <row r="32" spans="1:18" ht="16.5" customHeight="1" x14ac:dyDescent="0.15"/>
  </sheetData>
  <mergeCells count="42">
    <mergeCell ref="N8:N9"/>
    <mergeCell ref="A10:A12"/>
    <mergeCell ref="B10:B12"/>
    <mergeCell ref="A13:A15"/>
    <mergeCell ref="B13:B15"/>
    <mergeCell ref="I8:I9"/>
    <mergeCell ref="J8:J9"/>
    <mergeCell ref="K8:K9"/>
    <mergeCell ref="A22:A24"/>
    <mergeCell ref="B22:B24"/>
    <mergeCell ref="A8:C9"/>
    <mergeCell ref="A16:A18"/>
    <mergeCell ref="B16:B18"/>
    <mergeCell ref="A19:A21"/>
    <mergeCell ref="B19:B21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00000000-0002-0000-0200-000000000000}">
      <formula1>$O$4:$O$7</formula1>
    </dataValidation>
    <dataValidation type="list" allowBlank="1" showInputMessage="1" showErrorMessage="1" sqref="D23:J23 D11:J11 D14:J14 D17:J17 D20:J20 D26:J26" xr:uid="{00000000-0002-0000-0200-000001000000}">
      <formula1>$M$5:$M$7</formula1>
    </dataValidation>
    <dataValidation type="list" allowBlank="1" showInputMessage="1" showErrorMessage="1" sqref="D24:J24 D21:J21 D15:J15 D18:J18 D12:J12 D27:J27" xr:uid="{00000000-0002-0000-0200-000002000000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2"/>
  <sheetViews>
    <sheetView zoomScaleNormal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34</v>
      </c>
      <c r="P1" s="11"/>
      <c r="Q1" s="84">
        <v>45931</v>
      </c>
      <c r="R1" s="85"/>
    </row>
    <row r="2" spans="1:18" ht="16.5" customHeight="1" x14ac:dyDescent="0.15">
      <c r="A2" s="1"/>
      <c r="E2" s="1"/>
    </row>
    <row r="3" spans="1:18" ht="16.5" customHeight="1" x14ac:dyDescent="0.15">
      <c r="A3" s="89" t="s">
        <v>6</v>
      </c>
      <c r="B3" s="89"/>
      <c r="C3" s="91"/>
      <c r="D3" s="91"/>
      <c r="E3" s="91"/>
      <c r="F3" s="91"/>
      <c r="G3" s="91"/>
      <c r="H3" s="91"/>
      <c r="I3" s="91"/>
      <c r="M3" s="12"/>
      <c r="N3" s="13" t="s">
        <v>27</v>
      </c>
      <c r="O3" s="14"/>
      <c r="P3" s="12"/>
      <c r="Q3" s="13" t="s">
        <v>28</v>
      </c>
      <c r="R3" s="14"/>
    </row>
    <row r="4" spans="1:18" ht="16.5" customHeight="1" x14ac:dyDescent="0.15">
      <c r="A4" s="90" t="s">
        <v>66</v>
      </c>
      <c r="B4" s="90"/>
      <c r="C4" s="93"/>
      <c r="D4" s="93"/>
      <c r="E4" s="93"/>
      <c r="F4" s="93"/>
      <c r="G4" s="93"/>
      <c r="H4" s="93"/>
      <c r="I4" s="93"/>
      <c r="M4" s="15" t="s">
        <v>23</v>
      </c>
      <c r="N4" s="16" t="s">
        <v>45</v>
      </c>
      <c r="O4" s="17"/>
      <c r="P4" s="15" t="s">
        <v>30</v>
      </c>
      <c r="Q4" s="16" t="s">
        <v>5</v>
      </c>
      <c r="R4" s="17"/>
    </row>
    <row r="5" spans="1:18" ht="16.5" customHeight="1" x14ac:dyDescent="0.15">
      <c r="A5" s="90" t="s">
        <v>15</v>
      </c>
      <c r="B5" s="90"/>
      <c r="C5" s="93"/>
      <c r="D5" s="93"/>
      <c r="E5" s="93"/>
      <c r="F5" s="93"/>
      <c r="G5" s="93"/>
      <c r="H5" s="93"/>
      <c r="I5" s="93"/>
      <c r="M5" s="15" t="s">
        <v>4</v>
      </c>
      <c r="N5" s="16" t="s">
        <v>9</v>
      </c>
      <c r="O5" s="17"/>
      <c r="P5" s="15" t="s">
        <v>29</v>
      </c>
      <c r="Q5" s="16" t="s">
        <v>32</v>
      </c>
      <c r="R5" s="17"/>
    </row>
    <row r="6" spans="1:18" ht="16.5" customHeight="1" x14ac:dyDescent="0.15">
      <c r="A6" s="90" t="s">
        <v>16</v>
      </c>
      <c r="B6" s="90"/>
      <c r="C6" s="93"/>
      <c r="D6" s="93"/>
      <c r="E6" s="93"/>
      <c r="F6" s="93"/>
      <c r="G6" s="93"/>
      <c r="H6" s="93"/>
      <c r="I6" s="93"/>
      <c r="M6" s="15" t="s">
        <v>22</v>
      </c>
      <c r="N6" s="16" t="s">
        <v>26</v>
      </c>
      <c r="O6" s="17"/>
      <c r="P6" s="15" t="s">
        <v>31</v>
      </c>
      <c r="Q6" s="16" t="s">
        <v>33</v>
      </c>
      <c r="R6" s="17"/>
    </row>
    <row r="7" spans="1:18" ht="16.5" customHeight="1" x14ac:dyDescent="0.15"/>
    <row r="8" spans="1:18" ht="16.5" customHeight="1" x14ac:dyDescent="0.15">
      <c r="A8" s="94"/>
      <c r="B8" s="95"/>
      <c r="C8" s="96"/>
      <c r="D8" s="92" t="s">
        <v>10</v>
      </c>
      <c r="E8" s="92" t="s">
        <v>13</v>
      </c>
      <c r="F8" s="92" t="s">
        <v>14</v>
      </c>
      <c r="G8" s="92" t="s">
        <v>17</v>
      </c>
      <c r="H8" s="92" t="s">
        <v>18</v>
      </c>
      <c r="I8" s="100" t="s">
        <v>12</v>
      </c>
      <c r="J8" s="101" t="s">
        <v>3</v>
      </c>
      <c r="K8" s="77" t="s">
        <v>20</v>
      </c>
      <c r="L8" s="77" t="s">
        <v>54</v>
      </c>
      <c r="M8" s="77" t="s">
        <v>25</v>
      </c>
      <c r="N8" s="77" t="s">
        <v>24</v>
      </c>
      <c r="O8" s="77" t="s">
        <v>47</v>
      </c>
      <c r="P8" s="77" t="s">
        <v>19</v>
      </c>
      <c r="Q8" s="77" t="s">
        <v>35</v>
      </c>
      <c r="R8" s="77"/>
    </row>
    <row r="9" spans="1:18" ht="16.5" customHeight="1" x14ac:dyDescent="0.15">
      <c r="A9" s="97"/>
      <c r="B9" s="98"/>
      <c r="C9" s="99"/>
      <c r="D9" s="92"/>
      <c r="E9" s="92"/>
      <c r="F9" s="92"/>
      <c r="G9" s="92"/>
      <c r="H9" s="92"/>
      <c r="I9" s="100"/>
      <c r="J9" s="101"/>
      <c r="K9" s="77"/>
      <c r="L9" s="77"/>
      <c r="M9" s="77"/>
      <c r="N9" s="77"/>
      <c r="O9" s="77"/>
      <c r="P9" s="77"/>
      <c r="Q9" s="10" t="s">
        <v>36</v>
      </c>
      <c r="R9" s="10" t="s">
        <v>37</v>
      </c>
    </row>
    <row r="10" spans="1:18" ht="16.5" customHeight="1" x14ac:dyDescent="0.15">
      <c r="A10" s="78">
        <f>MONTH(D10)</f>
        <v>9</v>
      </c>
      <c r="B10" s="81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6"/>
      <c r="Q10" s="52"/>
      <c r="R10" s="52"/>
    </row>
    <row r="11" spans="1:18" ht="16.5" customHeight="1" x14ac:dyDescent="0.15">
      <c r="A11" s="79"/>
      <c r="B11" s="82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IF(L11=0,"－",IF(N11&gt;0.285,"○","×"))</f>
        <v>○</v>
      </c>
      <c r="P11" s="87"/>
      <c r="Q11" s="51">
        <v>5</v>
      </c>
      <c r="R11" s="51">
        <v>2</v>
      </c>
    </row>
    <row r="12" spans="1:18" ht="16.5" customHeight="1" x14ac:dyDescent="0.15">
      <c r="A12" s="80"/>
      <c r="B12" s="83"/>
      <c r="C12" s="18" t="s">
        <v>8</v>
      </c>
      <c r="D12" s="54" t="s">
        <v>30</v>
      </c>
      <c r="E12" s="54" t="s">
        <v>30</v>
      </c>
      <c r="F12" s="54" t="s">
        <v>30</v>
      </c>
      <c r="G12" s="54" t="s">
        <v>30</v>
      </c>
      <c r="H12" s="54" t="s">
        <v>30</v>
      </c>
      <c r="I12" s="54" t="s">
        <v>29</v>
      </c>
      <c r="J12" s="54" t="s">
        <v>29</v>
      </c>
      <c r="K12" s="6"/>
      <c r="L12" s="6"/>
      <c r="M12" s="6"/>
      <c r="N12" s="6"/>
      <c r="O12" s="6"/>
      <c r="P12" s="88"/>
      <c r="Q12" s="53"/>
      <c r="R12" s="53"/>
    </row>
    <row r="13" spans="1:18" ht="16.5" customHeight="1" x14ac:dyDescent="0.15">
      <c r="A13" s="78">
        <f>MONTH(D13)</f>
        <v>10</v>
      </c>
      <c r="B13" s="81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6" t="s">
        <v>46</v>
      </c>
      <c r="Q13" s="52"/>
      <c r="R13" s="52"/>
    </row>
    <row r="14" spans="1:18" ht="16.5" customHeight="1" x14ac:dyDescent="0.15">
      <c r="A14" s="79"/>
      <c r="B14" s="82"/>
      <c r="C14" s="18" t="s">
        <v>7</v>
      </c>
      <c r="D14" s="54" t="s">
        <v>21</v>
      </c>
      <c r="E14" s="54" t="s">
        <v>21</v>
      </c>
      <c r="F14" s="54" t="s">
        <v>21</v>
      </c>
      <c r="G14" s="54" t="s">
        <v>21</v>
      </c>
      <c r="H14" s="54" t="s">
        <v>21</v>
      </c>
      <c r="I14" s="54" t="s">
        <v>21</v>
      </c>
      <c r="J14" s="54" t="s">
        <v>21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IF(L14=0,"－",IF(N14&gt;0.285,"○","×"))</f>
        <v>－</v>
      </c>
      <c r="P14" s="87"/>
      <c r="Q14" s="51">
        <v>0</v>
      </c>
      <c r="R14" s="51">
        <v>0</v>
      </c>
    </row>
    <row r="15" spans="1:18" ht="16.5" customHeight="1" x14ac:dyDescent="0.15">
      <c r="A15" s="80"/>
      <c r="B15" s="83"/>
      <c r="C15" s="18" t="s">
        <v>8</v>
      </c>
      <c r="D15" s="54" t="s">
        <v>30</v>
      </c>
      <c r="E15" s="54" t="s">
        <v>30</v>
      </c>
      <c r="F15" s="54" t="s">
        <v>30</v>
      </c>
      <c r="G15" s="54" t="s">
        <v>30</v>
      </c>
      <c r="H15" s="54" t="s">
        <v>30</v>
      </c>
      <c r="I15" s="54" t="s">
        <v>30</v>
      </c>
      <c r="J15" s="54" t="s">
        <v>30</v>
      </c>
      <c r="K15" s="6"/>
      <c r="L15" s="6"/>
      <c r="M15" s="6"/>
      <c r="N15" s="6"/>
      <c r="O15" s="6"/>
      <c r="P15" s="88"/>
      <c r="Q15" s="53"/>
      <c r="R15" s="53"/>
    </row>
    <row r="16" spans="1:18" ht="16.5" customHeight="1" x14ac:dyDescent="0.15">
      <c r="A16" s="78">
        <f t="shared" ref="A16" si="2">MONTH(D16)</f>
        <v>10</v>
      </c>
      <c r="B16" s="81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6"/>
      <c r="Q16" s="52"/>
      <c r="R16" s="52"/>
    </row>
    <row r="17" spans="1:18" ht="16.5" customHeight="1" x14ac:dyDescent="0.15">
      <c r="A17" s="79"/>
      <c r="B17" s="82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IF(L17=0,"－",IF(N17&gt;0.285,"○","×"))</f>
        <v>○</v>
      </c>
      <c r="P17" s="87"/>
      <c r="Q17" s="51">
        <v>7</v>
      </c>
      <c r="R17" s="51">
        <v>3</v>
      </c>
    </row>
    <row r="18" spans="1:18" ht="16.5" customHeight="1" x14ac:dyDescent="0.15">
      <c r="A18" s="80"/>
      <c r="B18" s="83"/>
      <c r="C18" s="18" t="s">
        <v>8</v>
      </c>
      <c r="D18" s="54" t="s">
        <v>29</v>
      </c>
      <c r="E18" s="54" t="s">
        <v>30</v>
      </c>
      <c r="F18" s="54" t="s">
        <v>30</v>
      </c>
      <c r="G18" s="54" t="s">
        <v>31</v>
      </c>
      <c r="H18" s="54" t="s">
        <v>31</v>
      </c>
      <c r="I18" s="54" t="s">
        <v>30</v>
      </c>
      <c r="J18" s="54" t="s">
        <v>30</v>
      </c>
      <c r="K18" s="6"/>
      <c r="L18" s="6"/>
      <c r="M18" s="6"/>
      <c r="N18" s="6"/>
      <c r="O18" s="6"/>
      <c r="P18" s="88"/>
      <c r="Q18" s="53"/>
      <c r="R18" s="53"/>
    </row>
    <row r="19" spans="1:18" ht="16.5" customHeight="1" x14ac:dyDescent="0.15">
      <c r="A19" s="78">
        <f t="shared" ref="A19" si="5">MONTH(D19)</f>
        <v>10</v>
      </c>
      <c r="B19" s="81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6"/>
      <c r="Q19" s="52"/>
      <c r="R19" s="52"/>
    </row>
    <row r="20" spans="1:18" ht="16.5" customHeight="1" x14ac:dyDescent="0.15">
      <c r="A20" s="79"/>
      <c r="B20" s="82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IF(L20=0,"－",IF(N20&gt;0.285,"○","×"))</f>
        <v>○</v>
      </c>
      <c r="P20" s="87"/>
      <c r="Q20" s="51">
        <v>7</v>
      </c>
      <c r="R20" s="51">
        <v>2</v>
      </c>
    </row>
    <row r="21" spans="1:18" ht="16.5" customHeight="1" x14ac:dyDescent="0.15">
      <c r="A21" s="80"/>
      <c r="B21" s="83"/>
      <c r="C21" s="18" t="s">
        <v>8</v>
      </c>
      <c r="D21" s="54" t="s">
        <v>30</v>
      </c>
      <c r="E21" s="54" t="s">
        <v>30</v>
      </c>
      <c r="F21" s="54" t="s">
        <v>30</v>
      </c>
      <c r="G21" s="54" t="s">
        <v>30</v>
      </c>
      <c r="H21" s="54" t="s">
        <v>30</v>
      </c>
      <c r="I21" s="54" t="s">
        <v>29</v>
      </c>
      <c r="J21" s="54" t="s">
        <v>29</v>
      </c>
      <c r="K21" s="6"/>
      <c r="L21" s="6"/>
      <c r="M21" s="6"/>
      <c r="N21" s="6"/>
      <c r="O21" s="6"/>
      <c r="P21" s="88"/>
      <c r="Q21" s="53"/>
      <c r="R21" s="53"/>
    </row>
    <row r="22" spans="1:18" ht="16.5" customHeight="1" x14ac:dyDescent="0.15">
      <c r="A22" s="78">
        <f t="shared" ref="A22" si="8">MONTH(D22)</f>
        <v>10</v>
      </c>
      <c r="B22" s="81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6" t="s">
        <v>55</v>
      </c>
      <c r="Q22" s="52"/>
      <c r="R22" s="52"/>
    </row>
    <row r="23" spans="1:18" ht="16.5" customHeight="1" x14ac:dyDescent="0.15">
      <c r="A23" s="79"/>
      <c r="B23" s="82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21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56</v>
      </c>
      <c r="P23" s="87"/>
      <c r="Q23" s="51">
        <v>5</v>
      </c>
      <c r="R23" s="51">
        <v>0</v>
      </c>
    </row>
    <row r="24" spans="1:18" ht="16.5" customHeight="1" x14ac:dyDescent="0.15">
      <c r="A24" s="80"/>
      <c r="B24" s="83"/>
      <c r="C24" s="18" t="s">
        <v>8</v>
      </c>
      <c r="D24" s="54" t="s">
        <v>30</v>
      </c>
      <c r="E24" s="54" t="s">
        <v>30</v>
      </c>
      <c r="F24" s="54" t="s">
        <v>30</v>
      </c>
      <c r="G24" s="54" t="s">
        <v>30</v>
      </c>
      <c r="H24" s="54" t="s">
        <v>30</v>
      </c>
      <c r="I24" s="54" t="s">
        <v>29</v>
      </c>
      <c r="J24" s="54"/>
      <c r="K24" s="6"/>
      <c r="L24" s="6"/>
      <c r="M24" s="6"/>
      <c r="N24" s="6"/>
      <c r="O24" s="6"/>
      <c r="P24" s="88"/>
      <c r="Q24" s="53"/>
      <c r="R24" s="53"/>
    </row>
    <row r="25" spans="1:18" ht="16.5" customHeight="1" x14ac:dyDescent="0.15">
      <c r="A25" s="78"/>
      <c r="B25" s="81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6"/>
      <c r="Q25" s="7"/>
      <c r="R25" s="7"/>
    </row>
    <row r="26" spans="1:18" ht="16.5" customHeight="1" x14ac:dyDescent="0.15">
      <c r="A26" s="79"/>
      <c r="B26" s="82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7"/>
      <c r="Q26" s="8"/>
      <c r="R26" s="8"/>
    </row>
    <row r="27" spans="1:18" ht="16.5" customHeight="1" x14ac:dyDescent="0.15">
      <c r="A27" s="80"/>
      <c r="B27" s="83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8"/>
      <c r="Q27" s="6"/>
      <c r="R27" s="6"/>
    </row>
    <row r="28" spans="1:18" ht="16.5" customHeight="1" x14ac:dyDescent="0.15">
      <c r="A28" s="24" t="s">
        <v>41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38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39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40</v>
      </c>
      <c r="E31" s="22">
        <f>IF(E29=0,"",E30/E29)</f>
        <v>0.29166666666666669</v>
      </c>
      <c r="G31" s="25"/>
      <c r="H31" s="21" t="s">
        <v>57</v>
      </c>
      <c r="I31" s="2" t="str">
        <f>IF(E31&gt;0.285,"○","×")</f>
        <v>○</v>
      </c>
      <c r="P31" s="27"/>
    </row>
    <row r="32" spans="1:18" ht="16.5" customHeight="1" x14ac:dyDescent="0.15"/>
  </sheetData>
  <mergeCells count="42">
    <mergeCell ref="A5:B5"/>
    <mergeCell ref="C5:I5"/>
    <mergeCell ref="Q1:R1"/>
    <mergeCell ref="A3:B3"/>
    <mergeCell ref="C3:I3"/>
    <mergeCell ref="A4:B4"/>
    <mergeCell ref="C4:I4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P22:P24"/>
    <mergeCell ref="P25:P27"/>
    <mergeCell ref="P8:P9"/>
    <mergeCell ref="P10:P12"/>
    <mergeCell ref="P13:P15"/>
    <mergeCell ref="P16:P18"/>
    <mergeCell ref="P19:P21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00000000-0002-0000-0300-000000000000}">
      <formula1>$P$4:$P$7</formula1>
    </dataValidation>
    <dataValidation type="list" allowBlank="1" showInputMessage="1" showErrorMessage="1" sqref="D23:J23 D11:J11 D14:J14 D17:J17 D20:J20 D26:J26" xr:uid="{00000000-0002-0000-0300-000001000000}">
      <formula1>$M$5:$M$7</formula1>
    </dataValidation>
  </dataValidations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様式１（週単位）</vt:lpstr>
      <vt:lpstr>様式１（月単位）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2026-03-10T04:36:07Z</dcterms:modified>
</cp:coreProperties>
</file>