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410" windowWidth="13215" windowHeight="8550" activeTab="0"/>
  </bookViews>
  <sheets>
    <sheet name="R5" sheetId="1" r:id="rId1"/>
    <sheet name="R4" sheetId="2" r:id="rId2"/>
    <sheet name="R3" sheetId="3" r:id="rId3"/>
    <sheet name="R2" sheetId="4" r:id="rId4"/>
    <sheet name="H31(R1)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  <sheet name="H23" sheetId="13" r:id="rId13"/>
    <sheet name="H22" sheetId="14" r:id="rId14"/>
    <sheet name="H21" sheetId="15" r:id="rId15"/>
    <sheet name="H20" sheetId="16" r:id="rId16"/>
    <sheet name="H19" sheetId="17" r:id="rId17"/>
    <sheet name="H18" sheetId="18" r:id="rId18"/>
    <sheet name="H17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<sst xmlns="http://schemas.openxmlformats.org/spreadsheetml/2006/main" count="507" uniqueCount="51">
  <si>
    <t>人口及び世帯数</t>
  </si>
  <si>
    <t>男</t>
  </si>
  <si>
    <t>（内高齢者）</t>
  </si>
  <si>
    <t>女</t>
  </si>
  <si>
    <t>計</t>
  </si>
  <si>
    <t>（内混合世帯）</t>
  </si>
  <si>
    <t>人口</t>
  </si>
  <si>
    <t>世帯数</t>
  </si>
  <si>
    <t>住民基本台帳人口</t>
  </si>
  <si>
    <t>外国人登録人口</t>
  </si>
  <si>
    <t>人口・世帯数の推移</t>
  </si>
  <si>
    <t>増減</t>
  </si>
  <si>
    <t>当月人口</t>
  </si>
  <si>
    <t>前月人口</t>
  </si>
  <si>
    <t>※　高齢者人口は、それぞれ65歳以上の人口を再掲</t>
  </si>
  <si>
    <t>前年同月人口</t>
  </si>
  <si>
    <t>合  計</t>
  </si>
  <si>
    <t>平成１８年４月１日　　人口世帯統計表</t>
  </si>
  <si>
    <t>平成１７年４月１日　　人口世帯統計表</t>
  </si>
  <si>
    <t>平成１９年４月１日　　人口世帯統計表</t>
  </si>
  <si>
    <t>平成２０年４月１日　　人口世帯統計表</t>
  </si>
  <si>
    <t>平成２１年４月１日　　人口世帯統計表</t>
  </si>
  <si>
    <t>平成２２年４月１日　　人口世帯統計表</t>
  </si>
  <si>
    <t>平成２３年４月１日　　人口世帯統計表</t>
  </si>
  <si>
    <t>平成２４年４月１日　　人口世帯統計表</t>
  </si>
  <si>
    <t>平成２５年４月１日　　人口世帯統計表</t>
  </si>
  <si>
    <t>日本人</t>
  </si>
  <si>
    <t>外国人</t>
  </si>
  <si>
    <t>平成２６</t>
  </si>
  <si>
    <t>年４月１日　　人口世帯統計表</t>
  </si>
  <si>
    <t>平成２７</t>
  </si>
  <si>
    <t>年４月１日　　人口世帯統計表</t>
  </si>
  <si>
    <t>平成２８</t>
  </si>
  <si>
    <t>年４月１日　　人口世帯統計表</t>
  </si>
  <si>
    <t>平成２９</t>
  </si>
  <si>
    <t>年４月１日　　人口世帯統計表</t>
  </si>
  <si>
    <t>平成３０</t>
  </si>
  <si>
    <t>年４月１日　　人口世帯統計表</t>
  </si>
  <si>
    <t>平成３１</t>
  </si>
  <si>
    <t>令和２</t>
  </si>
  <si>
    <t>年４月１日　　人口世帯統計表</t>
  </si>
  <si>
    <t>令和３</t>
  </si>
  <si>
    <t>４</t>
  </si>
  <si>
    <t>※　混合世帯：総世帯数－（日本人世帯数＋外国人世帯数）</t>
  </si>
  <si>
    <t>当　月</t>
  </si>
  <si>
    <t>前　月</t>
  </si>
  <si>
    <t>前年同月</t>
  </si>
  <si>
    <t>５</t>
  </si>
  <si>
    <t>※１　高齢者人口は、それぞれ65歳以上の人口を再掲</t>
  </si>
  <si>
    <t>※２　混合世帯は、一つの世帯の中に日本人と外国人がいる世帯のことで、</t>
  </si>
  <si>
    <t>　　　 世帯数の合計は混合世帯の数を減じています。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</si>
</sst>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#,##0.00_ "/>
    <numFmt numFmtId="180" formatCode="0.00_);[Red]\(0.00\)"/>
    <numFmt numFmtId="181" formatCode="&quot;令和&quot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 applyBorder="0">
      <alignment/>
      <protection/>
    </xf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9" xfId="0" applyBorder="1" applyAlignment="1">
      <alignment horizontal="center"/>
    </xf>
    <xf numFmtId="176" fontId="0" fillId="0" borderId="19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0" xfId="61">
      <alignment/>
      <protection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13" xfId="61" applyBorder="1">
      <alignment/>
      <protection/>
    </xf>
    <xf numFmtId="0" fontId="0" fillId="0" borderId="12" xfId="61" applyBorder="1">
      <alignment/>
      <protection/>
    </xf>
    <xf numFmtId="0" fontId="0" fillId="0" borderId="14" xfId="61" applyBorder="1">
      <alignment/>
      <protection/>
    </xf>
    <xf numFmtId="0" fontId="0" fillId="0" borderId="16" xfId="61" applyBorder="1">
      <alignment/>
      <protection/>
    </xf>
    <xf numFmtId="0" fontId="0" fillId="0" borderId="16" xfId="61" applyBorder="1" applyAlignment="1">
      <alignment horizontal="center"/>
      <protection/>
    </xf>
    <xf numFmtId="0" fontId="0" fillId="0" borderId="15" xfId="61" applyBorder="1">
      <alignment/>
      <protection/>
    </xf>
    <xf numFmtId="0" fontId="0" fillId="0" borderId="14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17" xfId="61" applyBorder="1">
      <alignment/>
      <protection/>
    </xf>
    <xf numFmtId="0" fontId="0" fillId="0" borderId="0" xfId="61" applyFill="1" applyBorder="1" applyAlignment="1">
      <alignment horizontal="left"/>
      <protection/>
    </xf>
    <xf numFmtId="0" fontId="0" fillId="0" borderId="10" xfId="61" applyBorder="1">
      <alignment/>
      <protection/>
    </xf>
    <xf numFmtId="0" fontId="0" fillId="0" borderId="11" xfId="61" applyBorder="1">
      <alignment/>
      <protection/>
    </xf>
    <xf numFmtId="0" fontId="0" fillId="0" borderId="11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0" fillId="0" borderId="19" xfId="61" applyBorder="1" applyAlignment="1">
      <alignment horizontal="center"/>
      <protection/>
    </xf>
    <xf numFmtId="0" fontId="0" fillId="0" borderId="22" xfId="61" applyBorder="1" applyAlignment="1">
      <alignment horizontal="center" vertical="center"/>
      <protection/>
    </xf>
    <xf numFmtId="176" fontId="0" fillId="0" borderId="22" xfId="61" applyNumberFormat="1" applyBorder="1" applyAlignment="1">
      <alignment horizontal="right" vertical="center"/>
      <protection/>
    </xf>
    <xf numFmtId="176" fontId="0" fillId="0" borderId="26" xfId="61" applyNumberFormat="1" applyBorder="1" applyAlignment="1">
      <alignment horizontal="right" vertical="center"/>
      <protection/>
    </xf>
    <xf numFmtId="176" fontId="0" fillId="0" borderId="19" xfId="61" applyNumberFormat="1" applyBorder="1">
      <alignment/>
      <protection/>
    </xf>
    <xf numFmtId="0" fontId="0" fillId="0" borderId="16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18" xfId="61" applyBorder="1">
      <alignment/>
      <protection/>
    </xf>
    <xf numFmtId="176" fontId="0" fillId="0" borderId="25" xfId="61" applyNumberFormat="1" applyBorder="1" applyAlignment="1">
      <alignment horizontal="right" vertical="center"/>
      <protection/>
    </xf>
    <xf numFmtId="176" fontId="0" fillId="0" borderId="27" xfId="61" applyNumberFormat="1" applyBorder="1" applyAlignment="1">
      <alignment horizontal="right" vertical="center"/>
      <protection/>
    </xf>
    <xf numFmtId="176" fontId="0" fillId="33" borderId="28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6" fontId="0" fillId="0" borderId="28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176" fontId="0" fillId="33" borderId="29" xfId="0" applyNumberForma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30" xfId="0" applyNumberFormat="1" applyBorder="1" applyAlignment="1" applyProtection="1">
      <alignment horizontal="right" vertical="center"/>
      <protection locked="0"/>
    </xf>
    <xf numFmtId="176" fontId="0" fillId="0" borderId="31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33" borderId="29" xfId="0" applyNumberFormat="1" applyFill="1" applyBorder="1" applyAlignment="1" applyProtection="1">
      <alignment horizontal="right" vertical="center"/>
      <protection locked="0"/>
    </xf>
    <xf numFmtId="176" fontId="0" fillId="33" borderId="30" xfId="0" applyNumberFormat="1" applyFill="1" applyBorder="1" applyAlignment="1" applyProtection="1">
      <alignment horizontal="right" vertical="center"/>
      <protection locked="0"/>
    </xf>
    <xf numFmtId="176" fontId="0" fillId="33" borderId="35" xfId="0" applyNumberForma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28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61" applyBorder="1" applyAlignment="1">
      <alignment/>
      <protection/>
    </xf>
    <xf numFmtId="0" fontId="0" fillId="0" borderId="34" xfId="61" applyBorder="1" applyAlignment="1">
      <alignment/>
      <protection/>
    </xf>
    <xf numFmtId="0" fontId="0" fillId="0" borderId="33" xfId="61" applyBorder="1" applyAlignment="1">
      <alignment horizontal="center" vertical="center"/>
      <protection/>
    </xf>
    <xf numFmtId="0" fontId="0" fillId="0" borderId="34" xfId="61" applyBorder="1" applyAlignment="1">
      <alignment horizontal="center" vertical="center"/>
      <protection/>
    </xf>
    <xf numFmtId="0" fontId="0" fillId="0" borderId="39" xfId="61" applyBorder="1" applyAlignment="1">
      <alignment horizontal="center" vertical="center"/>
      <protection/>
    </xf>
    <xf numFmtId="0" fontId="0" fillId="0" borderId="40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176" fontId="0" fillId="33" borderId="29" xfId="61" applyNumberFormat="1" applyFill="1" applyBorder="1" applyAlignment="1" applyProtection="1">
      <alignment horizontal="right" vertical="center"/>
      <protection locked="0"/>
    </xf>
    <xf numFmtId="176" fontId="0" fillId="33" borderId="30" xfId="61" applyNumberFormat="1" applyFill="1" applyBorder="1" applyAlignment="1" applyProtection="1">
      <alignment horizontal="right" vertical="center"/>
      <protection locked="0"/>
    </xf>
    <xf numFmtId="176" fontId="0" fillId="33" borderId="35" xfId="61" applyNumberFormat="1" applyFill="1" applyBorder="1" applyAlignment="1" applyProtection="1">
      <alignment horizontal="right" vertical="center"/>
      <protection locked="0"/>
    </xf>
    <xf numFmtId="0" fontId="0" fillId="0" borderId="30" xfId="61" applyBorder="1" applyAlignment="1" applyProtection="1">
      <alignment horizontal="right" vertical="center"/>
      <protection locked="0"/>
    </xf>
    <xf numFmtId="176" fontId="0" fillId="33" borderId="29" xfId="61" applyNumberFormat="1" applyFill="1" applyBorder="1" applyAlignment="1">
      <alignment horizontal="right" vertical="center"/>
      <protection/>
    </xf>
    <xf numFmtId="0" fontId="0" fillId="0" borderId="36" xfId="61" applyBorder="1" applyAlignment="1">
      <alignment horizontal="right" vertical="center"/>
      <protection/>
    </xf>
    <xf numFmtId="176" fontId="0" fillId="0" borderId="29" xfId="61" applyNumberFormat="1" applyBorder="1" applyAlignment="1">
      <alignment horizontal="right" vertical="center"/>
      <protection/>
    </xf>
    <xf numFmtId="176" fontId="0" fillId="0" borderId="30" xfId="61" applyNumberFormat="1" applyBorder="1" applyAlignment="1">
      <alignment horizontal="right" vertical="center"/>
      <protection/>
    </xf>
    <xf numFmtId="176" fontId="0" fillId="0" borderId="35" xfId="61" applyNumberFormat="1" applyBorder="1" applyAlignment="1">
      <alignment horizontal="right" vertical="center"/>
      <protection/>
    </xf>
    <xf numFmtId="0" fontId="0" fillId="0" borderId="30" xfId="61" applyBorder="1" applyAlignment="1">
      <alignment horizontal="right" vertical="center"/>
      <protection/>
    </xf>
    <xf numFmtId="176" fontId="0" fillId="33" borderId="30" xfId="61" applyNumberFormat="1" applyFill="1" applyBorder="1" applyAlignment="1">
      <alignment horizontal="right" vertical="center"/>
      <protection/>
    </xf>
    <xf numFmtId="176" fontId="0" fillId="33" borderId="35" xfId="61" applyNumberFormat="1" applyFill="1" applyBorder="1" applyAlignment="1">
      <alignment horizontal="right" vertical="center"/>
      <protection/>
    </xf>
    <xf numFmtId="0" fontId="0" fillId="0" borderId="37" xfId="6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176" fontId="0" fillId="0" borderId="28" xfId="61" applyNumberFormat="1" applyBorder="1" applyAlignment="1">
      <alignment horizontal="center"/>
      <protection/>
    </xf>
    <xf numFmtId="176" fontId="0" fillId="0" borderId="18" xfId="61" applyNumberFormat="1" applyBorder="1" applyAlignment="1">
      <alignment horizontal="center"/>
      <protection/>
    </xf>
    <xf numFmtId="176" fontId="0" fillId="0" borderId="28" xfId="61" applyNumberFormat="1" applyBorder="1" applyAlignment="1" applyProtection="1">
      <alignment horizontal="right" vertical="center"/>
      <protection locked="0"/>
    </xf>
    <xf numFmtId="176" fontId="0" fillId="0" borderId="31" xfId="61" applyNumberFormat="1" applyBorder="1" applyAlignment="1" applyProtection="1">
      <alignment horizontal="right" vertical="center"/>
      <protection locked="0"/>
    </xf>
    <xf numFmtId="0" fontId="0" fillId="0" borderId="18" xfId="61" applyBorder="1" applyAlignment="1" applyProtection="1">
      <alignment horizontal="right" vertical="center"/>
      <protection locked="0"/>
    </xf>
    <xf numFmtId="0" fontId="0" fillId="0" borderId="28" xfId="61" applyBorder="1" applyAlignment="1">
      <alignment horizontal="center"/>
      <protection/>
    </xf>
    <xf numFmtId="0" fontId="0" fillId="0" borderId="32" xfId="61" applyBorder="1" applyAlignment="1">
      <alignment horizont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176" fontId="0" fillId="0" borderId="29" xfId="61" applyNumberFormat="1" applyBorder="1" applyAlignment="1" applyProtection="1">
      <alignment horizontal="right" vertical="center"/>
      <protection locked="0"/>
    </xf>
    <xf numFmtId="176" fontId="0" fillId="0" borderId="30" xfId="61" applyNumberFormat="1" applyBorder="1" applyAlignment="1" applyProtection="1">
      <alignment horizontal="right" vertical="center"/>
      <protection locked="0"/>
    </xf>
    <xf numFmtId="176" fontId="0" fillId="33" borderId="28" xfId="61" applyNumberFormat="1" applyFill="1" applyBorder="1" applyAlignment="1">
      <alignment horizontal="right" vertical="center"/>
      <protection/>
    </xf>
    <xf numFmtId="0" fontId="0" fillId="0" borderId="18" xfId="61" applyBorder="1" applyAlignment="1">
      <alignment horizontal="right" vertical="center"/>
      <protection/>
    </xf>
    <xf numFmtId="176" fontId="0" fillId="0" borderId="18" xfId="61" applyNumberFormat="1" applyBorder="1" applyAlignment="1" applyProtection="1">
      <alignment horizontal="right" vertical="center"/>
      <protection locked="0"/>
    </xf>
    <xf numFmtId="176" fontId="0" fillId="0" borderId="35" xfId="0" applyNumberFormat="1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176" fontId="0" fillId="33" borderId="29" xfId="0" applyNumberFormat="1" applyFill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horizontal="right" vertical="center"/>
      <protection/>
    </xf>
    <xf numFmtId="176" fontId="0" fillId="0" borderId="29" xfId="0" applyNumberFormat="1" applyBorder="1" applyAlignment="1" applyProtection="1">
      <alignment horizontal="right" vertical="center"/>
      <protection/>
    </xf>
    <xf numFmtId="176" fontId="0" fillId="0" borderId="30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176" fontId="0" fillId="33" borderId="28" xfId="0" applyNumberFormat="1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176" fontId="0" fillId="0" borderId="28" xfId="0" applyNumberFormat="1" applyBorder="1" applyAlignment="1" applyProtection="1">
      <alignment horizontal="right" vertical="center"/>
      <protection/>
    </xf>
    <xf numFmtId="176" fontId="0" fillId="0" borderId="18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0" borderId="27" xfId="0" applyNumberFormat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1" fontId="3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0&#24066;&#27665;&#35506;\092&#20303;&#27665;&#35352;&#37682;\01&#20303;&#22522;&#32207;&#25324;\040&#32113;&#35336;\00002-01&#36039;&#12288;&#24066;&#27665;&#20418;&#20316;&#25104;&#32113;&#35336;&#36039;&#26009;~~99\&#20154;&#21475;&#19990;&#24111;&#32113;&#35336;&#34920;%20&#26376;&#21029;(H30)1&#26522;&#304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>
        <row r="21">
          <cell r="D21">
            <v>45261</v>
          </cell>
        </row>
        <row r="22">
          <cell r="D22">
            <v>44772</v>
          </cell>
        </row>
        <row r="24">
          <cell r="D24">
            <v>39315</v>
          </cell>
        </row>
      </sheetData>
      <sheetData sheetId="11">
        <row r="21">
          <cell r="D21">
            <v>45358</v>
          </cell>
        </row>
        <row r="22">
          <cell r="D22">
            <v>44882</v>
          </cell>
        </row>
        <row r="24">
          <cell r="D24">
            <v>39906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48" t="s">
        <v>47</v>
      </c>
      <c r="D1" s="149"/>
      <c r="E1" s="10" t="s">
        <v>40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26</v>
      </c>
      <c r="F6" s="69"/>
      <c r="G6" s="68" t="s">
        <v>27</v>
      </c>
      <c r="H6" s="92"/>
      <c r="I6" s="69"/>
      <c r="J6" s="68" t="s">
        <v>16</v>
      </c>
      <c r="K6" s="93"/>
    </row>
    <row r="7" spans="2:11" ht="21.75" customHeight="1">
      <c r="B7" s="78" t="s">
        <v>6</v>
      </c>
      <c r="C7" s="72" t="s">
        <v>1</v>
      </c>
      <c r="D7" s="73"/>
      <c r="E7" s="80">
        <v>43842</v>
      </c>
      <c r="F7" s="81"/>
      <c r="G7" s="80">
        <v>1692</v>
      </c>
      <c r="H7" s="82"/>
      <c r="I7" s="83"/>
      <c r="J7" s="60">
        <f>(E7+G7)</f>
        <v>45534</v>
      </c>
      <c r="K7" s="77"/>
    </row>
    <row r="8" spans="2:11" ht="21.75" customHeight="1">
      <c r="B8" s="94"/>
      <c r="C8" s="72" t="s">
        <v>2</v>
      </c>
      <c r="D8" s="73"/>
      <c r="E8" s="62">
        <v>12400</v>
      </c>
      <c r="F8" s="63"/>
      <c r="G8" s="62">
        <v>55</v>
      </c>
      <c r="H8" s="132"/>
      <c r="I8" s="83"/>
      <c r="J8" s="74">
        <f>(E8+G8)</f>
        <v>12455</v>
      </c>
      <c r="K8" s="77"/>
    </row>
    <row r="9" spans="2:11" ht="21.75" customHeight="1">
      <c r="B9" s="94"/>
      <c r="C9" s="72" t="s">
        <v>3</v>
      </c>
      <c r="D9" s="73"/>
      <c r="E9" s="80">
        <v>43682</v>
      </c>
      <c r="F9" s="81"/>
      <c r="G9" s="80">
        <v>1389</v>
      </c>
      <c r="H9" s="82"/>
      <c r="I9" s="83"/>
      <c r="J9" s="60">
        <f>(E9+G9)</f>
        <v>45071</v>
      </c>
      <c r="K9" s="77"/>
    </row>
    <row r="10" spans="2:11" ht="21.75" customHeight="1">
      <c r="B10" s="94"/>
      <c r="C10" s="72" t="s">
        <v>2</v>
      </c>
      <c r="D10" s="73"/>
      <c r="E10" s="62">
        <v>14508</v>
      </c>
      <c r="F10" s="63"/>
      <c r="G10" s="62">
        <v>66</v>
      </c>
      <c r="H10" s="132"/>
      <c r="I10" s="83"/>
      <c r="J10" s="74">
        <f>(E10+G10)</f>
        <v>14574</v>
      </c>
      <c r="K10" s="77"/>
    </row>
    <row r="11" spans="2:11" ht="21.75" customHeight="1">
      <c r="B11" s="94"/>
      <c r="C11" s="72" t="s">
        <v>4</v>
      </c>
      <c r="D11" s="73"/>
      <c r="E11" s="60">
        <v>87524</v>
      </c>
      <c r="F11" s="88"/>
      <c r="G11" s="60">
        <v>3081</v>
      </c>
      <c r="H11" s="89"/>
      <c r="I11" s="61"/>
      <c r="J11" s="60">
        <f>(E11+G11)</f>
        <v>90605</v>
      </c>
      <c r="K11" s="77"/>
    </row>
    <row r="12" spans="2:11" ht="21.75" customHeight="1">
      <c r="B12" s="95"/>
      <c r="C12" s="72" t="s">
        <v>2</v>
      </c>
      <c r="D12" s="73"/>
      <c r="E12" s="74">
        <v>26908</v>
      </c>
      <c r="F12" s="75"/>
      <c r="G12" s="74">
        <v>121</v>
      </c>
      <c r="H12" s="76"/>
      <c r="I12" s="61"/>
      <c r="J12" s="74">
        <f>(E12+G12)</f>
        <v>27029</v>
      </c>
      <c r="K12" s="77"/>
    </row>
    <row r="13" spans="2:11" ht="21.75" customHeight="1">
      <c r="B13" s="78" t="s">
        <v>7</v>
      </c>
      <c r="C13" s="21"/>
      <c r="D13" s="22"/>
      <c r="E13" s="80">
        <v>40475</v>
      </c>
      <c r="F13" s="81"/>
      <c r="G13" s="80">
        <v>2323</v>
      </c>
      <c r="H13" s="82"/>
      <c r="I13" s="83"/>
      <c r="J13" s="60">
        <v>42438</v>
      </c>
      <c r="K13" s="77"/>
    </row>
    <row r="14" spans="2:11" ht="21.75" customHeight="1" thickBot="1">
      <c r="B14" s="79"/>
      <c r="C14" s="84" t="s">
        <v>5</v>
      </c>
      <c r="D14" s="85"/>
      <c r="E14" s="86"/>
      <c r="F14" s="87"/>
      <c r="G14" s="58">
        <f>E13+G13-J13</f>
        <v>360</v>
      </c>
      <c r="H14" s="64"/>
      <c r="I14" s="65"/>
      <c r="J14" s="66"/>
      <c r="K14" s="67"/>
    </row>
    <row r="16" spans="3:4" ht="13.5">
      <c r="C16" s="13" t="s">
        <v>48</v>
      </c>
      <c r="D16" s="13"/>
    </row>
    <row r="17" spans="3:4" ht="13.5">
      <c r="C17" s="13" t="s">
        <v>49</v>
      </c>
      <c r="D17" s="13"/>
    </row>
    <row r="18" spans="3:4" ht="13.5">
      <c r="C18" s="13" t="s">
        <v>50</v>
      </c>
      <c r="D18" s="13"/>
    </row>
    <row r="19" spans="3:4" ht="13.5">
      <c r="C19" s="13"/>
      <c r="D19" s="13"/>
    </row>
    <row r="20" ht="18.75" customHeight="1">
      <c r="B20" s="5" t="s">
        <v>10</v>
      </c>
    </row>
    <row r="21" ht="27.75" customHeight="1" thickBot="1"/>
    <row r="22" spans="2:12" ht="21.75" customHeight="1">
      <c r="B22" s="150"/>
      <c r="C22" s="151"/>
      <c r="D22" s="68" t="s">
        <v>44</v>
      </c>
      <c r="E22" s="69"/>
      <c r="F22" s="68" t="s">
        <v>45</v>
      </c>
      <c r="G22" s="69"/>
      <c r="H22" s="16" t="s">
        <v>11</v>
      </c>
      <c r="I22" s="152" t="s">
        <v>46</v>
      </c>
      <c r="J22" s="153"/>
      <c r="K22" s="17" t="s">
        <v>11</v>
      </c>
      <c r="L22" s="14"/>
    </row>
    <row r="23" spans="2:12" ht="21.75" customHeight="1">
      <c r="B23" s="6"/>
      <c r="C23" s="20" t="s">
        <v>1</v>
      </c>
      <c r="D23" s="134">
        <f>J7</f>
        <v>45534</v>
      </c>
      <c r="E23" s="135"/>
      <c r="F23" s="136">
        <v>45536</v>
      </c>
      <c r="G23" s="137"/>
      <c r="H23" s="138">
        <f>(D23-F23)</f>
        <v>-2</v>
      </c>
      <c r="I23" s="136">
        <v>45420</v>
      </c>
      <c r="J23" s="137"/>
      <c r="K23" s="139">
        <f>(D23-I23)</f>
        <v>114</v>
      </c>
      <c r="L23" s="15"/>
    </row>
    <row r="24" spans="2:12" ht="21.75" customHeight="1">
      <c r="B24" s="18" t="s">
        <v>6</v>
      </c>
      <c r="C24" s="20" t="s">
        <v>3</v>
      </c>
      <c r="D24" s="134">
        <f>J9</f>
        <v>45071</v>
      </c>
      <c r="E24" s="135"/>
      <c r="F24" s="136">
        <v>45018</v>
      </c>
      <c r="G24" s="137"/>
      <c r="H24" s="138">
        <f>(D24-F24)</f>
        <v>53</v>
      </c>
      <c r="I24" s="136">
        <v>44971</v>
      </c>
      <c r="J24" s="137"/>
      <c r="K24" s="139">
        <f>(D24-I24)</f>
        <v>100</v>
      </c>
      <c r="L24" s="15"/>
    </row>
    <row r="25" spans="2:12" ht="21.75" customHeight="1">
      <c r="B25" s="7"/>
      <c r="C25" s="20" t="s">
        <v>4</v>
      </c>
      <c r="D25" s="134">
        <f>J11</f>
        <v>90605</v>
      </c>
      <c r="E25" s="135"/>
      <c r="F25" s="136">
        <v>90554</v>
      </c>
      <c r="G25" s="137"/>
      <c r="H25" s="138">
        <f>(D25-F25)</f>
        <v>51</v>
      </c>
      <c r="I25" s="136">
        <v>90391</v>
      </c>
      <c r="J25" s="137"/>
      <c r="K25" s="139">
        <f>(D25-I25)</f>
        <v>214</v>
      </c>
      <c r="L25" s="15"/>
    </row>
    <row r="26" spans="2:12" ht="21.75" customHeight="1" thickBot="1">
      <c r="B26" s="19" t="s">
        <v>7</v>
      </c>
      <c r="C26" s="12"/>
      <c r="D26" s="140">
        <f>J13</f>
        <v>42438</v>
      </c>
      <c r="E26" s="141"/>
      <c r="F26" s="142">
        <v>42294</v>
      </c>
      <c r="G26" s="143"/>
      <c r="H26" s="144">
        <f>(D26-F26)</f>
        <v>144</v>
      </c>
      <c r="I26" s="142">
        <v>41764</v>
      </c>
      <c r="J26" s="143"/>
      <c r="K26" s="145">
        <f>(D26-I26)</f>
        <v>674</v>
      </c>
      <c r="L26" s="15"/>
    </row>
  </sheetData>
  <sheetProtection/>
  <mergeCells count="54">
    <mergeCell ref="D25:E25"/>
    <mergeCell ref="F25:G25"/>
    <mergeCell ref="I25:J25"/>
    <mergeCell ref="D26:E26"/>
    <mergeCell ref="F26:G26"/>
    <mergeCell ref="I26:J26"/>
    <mergeCell ref="D23:E23"/>
    <mergeCell ref="F23:G23"/>
    <mergeCell ref="I23:J23"/>
    <mergeCell ref="D24:E24"/>
    <mergeCell ref="F24:G24"/>
    <mergeCell ref="I24:J24"/>
    <mergeCell ref="G14:I14"/>
    <mergeCell ref="J14:K14"/>
    <mergeCell ref="B22:C22"/>
    <mergeCell ref="D22:E22"/>
    <mergeCell ref="F22:G22"/>
    <mergeCell ref="I22:J22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6">
      <selection activeCell="L20" sqref="L20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0" t="s">
        <v>28</v>
      </c>
      <c r="D1" s="10"/>
      <c r="E1" s="10" t="s">
        <v>29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26</v>
      </c>
      <c r="F6" s="69"/>
      <c r="G6" s="68" t="s">
        <v>27</v>
      </c>
      <c r="H6" s="92"/>
      <c r="I6" s="69"/>
      <c r="J6" s="68" t="s">
        <v>16</v>
      </c>
      <c r="K6" s="93"/>
    </row>
    <row r="7" spans="2:11" ht="21.75" customHeight="1">
      <c r="B7" s="3"/>
      <c r="C7" s="72" t="s">
        <v>1</v>
      </c>
      <c r="D7" s="73"/>
      <c r="E7" s="80">
        <v>44012</v>
      </c>
      <c r="F7" s="81"/>
      <c r="G7" s="80">
        <v>723</v>
      </c>
      <c r="H7" s="82"/>
      <c r="I7" s="83"/>
      <c r="J7" s="60">
        <f aca="true" t="shared" si="0" ref="J7:J12">(E7+G7)</f>
        <v>44735</v>
      </c>
      <c r="K7" s="77"/>
    </row>
    <row r="8" spans="2:11" ht="21.75" customHeight="1">
      <c r="B8" s="6"/>
      <c r="C8" s="72" t="s">
        <v>2</v>
      </c>
      <c r="D8" s="73"/>
      <c r="E8" s="74">
        <v>9886</v>
      </c>
      <c r="F8" s="75"/>
      <c r="G8" s="74">
        <v>18</v>
      </c>
      <c r="H8" s="76"/>
      <c r="I8" s="61"/>
      <c r="J8" s="74">
        <f t="shared" si="0"/>
        <v>9904</v>
      </c>
      <c r="K8" s="77"/>
    </row>
    <row r="9" spans="2:11" ht="21.75" customHeight="1">
      <c r="B9" s="8"/>
      <c r="C9" s="72" t="s">
        <v>3</v>
      </c>
      <c r="D9" s="73"/>
      <c r="E9" s="80">
        <v>43783</v>
      </c>
      <c r="F9" s="81"/>
      <c r="G9" s="80">
        <v>746</v>
      </c>
      <c r="H9" s="82"/>
      <c r="I9" s="83"/>
      <c r="J9" s="60">
        <f t="shared" si="0"/>
        <v>44529</v>
      </c>
      <c r="K9" s="77"/>
    </row>
    <row r="10" spans="2:11" ht="21.75" customHeight="1">
      <c r="B10" s="11" t="s">
        <v>6</v>
      </c>
      <c r="C10" s="72" t="s">
        <v>2</v>
      </c>
      <c r="D10" s="73"/>
      <c r="E10" s="74">
        <v>11484</v>
      </c>
      <c r="F10" s="75"/>
      <c r="G10" s="74">
        <v>25</v>
      </c>
      <c r="H10" s="76"/>
      <c r="I10" s="61"/>
      <c r="J10" s="74">
        <f t="shared" si="0"/>
        <v>11509</v>
      </c>
      <c r="K10" s="77"/>
    </row>
    <row r="11" spans="2:11" ht="21.75" customHeight="1">
      <c r="B11" s="8"/>
      <c r="C11" s="72" t="s">
        <v>4</v>
      </c>
      <c r="D11" s="73"/>
      <c r="E11" s="60">
        <f>(E7+E9)</f>
        <v>87795</v>
      </c>
      <c r="F11" s="88"/>
      <c r="G11" s="60">
        <f>SUM(G7+G9)</f>
        <v>1469</v>
      </c>
      <c r="H11" s="89"/>
      <c r="I11" s="61"/>
      <c r="J11" s="60">
        <f t="shared" si="0"/>
        <v>89264</v>
      </c>
      <c r="K11" s="77"/>
    </row>
    <row r="12" spans="2:11" ht="21.75" customHeight="1">
      <c r="B12" s="7"/>
      <c r="C12" s="72" t="s">
        <v>2</v>
      </c>
      <c r="D12" s="73"/>
      <c r="E12" s="74">
        <f>(E8+E10)</f>
        <v>21370</v>
      </c>
      <c r="F12" s="75"/>
      <c r="G12" s="74">
        <f>(G8+G10)</f>
        <v>43</v>
      </c>
      <c r="H12" s="76"/>
      <c r="I12" s="61"/>
      <c r="J12" s="74">
        <f t="shared" si="0"/>
        <v>21413</v>
      </c>
      <c r="K12" s="77"/>
    </row>
    <row r="13" spans="2:11" ht="21.75" customHeight="1">
      <c r="B13" s="23" t="s">
        <v>7</v>
      </c>
      <c r="C13" s="21"/>
      <c r="D13" s="22"/>
      <c r="E13" s="80">
        <v>36111</v>
      </c>
      <c r="F13" s="81"/>
      <c r="G13" s="80">
        <v>992</v>
      </c>
      <c r="H13" s="82"/>
      <c r="I13" s="83"/>
      <c r="J13" s="60">
        <v>36781</v>
      </c>
      <c r="K13" s="77"/>
    </row>
    <row r="14" spans="2:11" ht="21.75" customHeight="1" thickBot="1">
      <c r="B14" s="9"/>
      <c r="C14" s="84" t="s">
        <v>5</v>
      </c>
      <c r="D14" s="85"/>
      <c r="E14" s="86"/>
      <c r="F14" s="87"/>
      <c r="G14" s="58">
        <f>E13+G13-J13</f>
        <v>322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44735</v>
      </c>
      <c r="E21" s="61"/>
      <c r="F21" s="62">
        <v>44767</v>
      </c>
      <c r="G21" s="63"/>
      <c r="H21" s="24">
        <f>(D21-F21)</f>
        <v>-32</v>
      </c>
      <c r="I21" s="62">
        <v>44767</v>
      </c>
      <c r="J21" s="63"/>
      <c r="K21" s="26">
        <f>(D21-I21)</f>
        <v>-32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44529</v>
      </c>
      <c r="E22" s="61"/>
      <c r="F22" s="62">
        <v>44491</v>
      </c>
      <c r="G22" s="63"/>
      <c r="H22" s="24">
        <f>(D22-F22)</f>
        <v>38</v>
      </c>
      <c r="I22" s="62">
        <v>44552</v>
      </c>
      <c r="J22" s="63"/>
      <c r="K22" s="26">
        <f>(D22-I22)</f>
        <v>-23</v>
      </c>
      <c r="L22" s="15"/>
    </row>
    <row r="23" spans="2:12" ht="21.75" customHeight="1">
      <c r="B23" s="7"/>
      <c r="C23" s="20" t="s">
        <v>4</v>
      </c>
      <c r="D23" s="60">
        <f>J11</f>
        <v>89264</v>
      </c>
      <c r="E23" s="61"/>
      <c r="F23" s="62">
        <v>89258</v>
      </c>
      <c r="G23" s="63"/>
      <c r="H23" s="24">
        <f>(D23-F23)</f>
        <v>6</v>
      </c>
      <c r="I23" s="62">
        <v>89319</v>
      </c>
      <c r="J23" s="63"/>
      <c r="K23" s="26">
        <f>(D23-I23)</f>
        <v>-55</v>
      </c>
      <c r="L23" s="15"/>
    </row>
    <row r="24" spans="2:12" ht="21.75" customHeight="1" thickBot="1">
      <c r="B24" s="19" t="s">
        <v>7</v>
      </c>
      <c r="C24" s="12"/>
      <c r="D24" s="56">
        <f>J13</f>
        <v>36781</v>
      </c>
      <c r="E24" s="57"/>
      <c r="F24" s="58">
        <v>36685</v>
      </c>
      <c r="G24" s="59"/>
      <c r="H24" s="25">
        <f>(D24-F24)</f>
        <v>96</v>
      </c>
      <c r="I24" s="58">
        <v>36355</v>
      </c>
      <c r="J24" s="59"/>
      <c r="K24" s="27">
        <f>(D24-I24)</f>
        <v>426</v>
      </c>
      <c r="L24" s="15"/>
    </row>
  </sheetData>
  <sheetProtection/>
  <mergeCells count="50">
    <mergeCell ref="D23:E23"/>
    <mergeCell ref="F23:G23"/>
    <mergeCell ref="I23:J23"/>
    <mergeCell ref="D24:E24"/>
    <mergeCell ref="F24:G24"/>
    <mergeCell ref="I24:J24"/>
    <mergeCell ref="D21:E21"/>
    <mergeCell ref="F21:G21"/>
    <mergeCell ref="I21:J21"/>
    <mergeCell ref="D22:E22"/>
    <mergeCell ref="F22:G22"/>
    <mergeCell ref="I22:J22"/>
    <mergeCell ref="C14:D14"/>
    <mergeCell ref="E14:F14"/>
    <mergeCell ref="G14:I14"/>
    <mergeCell ref="J14:K14"/>
    <mergeCell ref="D20:E20"/>
    <mergeCell ref="F20:G20"/>
    <mergeCell ref="I20:J20"/>
    <mergeCell ref="C12:D12"/>
    <mergeCell ref="E12:F12"/>
    <mergeCell ref="G12:I12"/>
    <mergeCell ref="J12:K12"/>
    <mergeCell ref="E13:F13"/>
    <mergeCell ref="G13:I13"/>
    <mergeCell ref="J13:K13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C7:D7"/>
    <mergeCell ref="E7:F7"/>
    <mergeCell ref="G7:I7"/>
    <mergeCell ref="J7:K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K17" sqref="K17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4" ht="18.75">
      <c r="C1" s="10" t="s">
        <v>25</v>
      </c>
      <c r="D1" s="10"/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26</v>
      </c>
      <c r="F6" s="69"/>
      <c r="G6" s="68" t="s">
        <v>27</v>
      </c>
      <c r="H6" s="92"/>
      <c r="I6" s="69"/>
      <c r="J6" s="68" t="s">
        <v>16</v>
      </c>
      <c r="K6" s="93"/>
    </row>
    <row r="7" spans="2:11" ht="21.75" customHeight="1">
      <c r="B7" s="3"/>
      <c r="C7" s="72" t="s">
        <v>1</v>
      </c>
      <c r="D7" s="73"/>
      <c r="E7" s="80">
        <v>44031</v>
      </c>
      <c r="F7" s="81"/>
      <c r="G7" s="80">
        <v>736</v>
      </c>
      <c r="H7" s="82"/>
      <c r="I7" s="83"/>
      <c r="J7" s="60">
        <f aca="true" t="shared" si="0" ref="J7:J12">(E7+G7)</f>
        <v>44767</v>
      </c>
      <c r="K7" s="77"/>
    </row>
    <row r="8" spans="2:11" ht="21.75" customHeight="1">
      <c r="B8" s="6"/>
      <c r="C8" s="72" t="s">
        <v>2</v>
      </c>
      <c r="D8" s="73"/>
      <c r="E8" s="74">
        <v>9396</v>
      </c>
      <c r="F8" s="75"/>
      <c r="G8" s="74">
        <v>15</v>
      </c>
      <c r="H8" s="76"/>
      <c r="I8" s="61"/>
      <c r="J8" s="74">
        <f t="shared" si="0"/>
        <v>9411</v>
      </c>
      <c r="K8" s="77"/>
    </row>
    <row r="9" spans="2:11" ht="21.75" customHeight="1">
      <c r="B9" s="8"/>
      <c r="C9" s="72" t="s">
        <v>3</v>
      </c>
      <c r="D9" s="73"/>
      <c r="E9" s="80">
        <v>43810</v>
      </c>
      <c r="F9" s="81"/>
      <c r="G9" s="80">
        <v>742</v>
      </c>
      <c r="H9" s="82"/>
      <c r="I9" s="83"/>
      <c r="J9" s="60">
        <f t="shared" si="0"/>
        <v>44552</v>
      </c>
      <c r="K9" s="77"/>
    </row>
    <row r="10" spans="2:11" ht="21.75" customHeight="1">
      <c r="B10" s="11" t="s">
        <v>6</v>
      </c>
      <c r="C10" s="72" t="s">
        <v>2</v>
      </c>
      <c r="D10" s="73"/>
      <c r="E10" s="74">
        <v>10950</v>
      </c>
      <c r="F10" s="75"/>
      <c r="G10" s="74">
        <v>22</v>
      </c>
      <c r="H10" s="76"/>
      <c r="I10" s="61"/>
      <c r="J10" s="74">
        <f t="shared" si="0"/>
        <v>10972</v>
      </c>
      <c r="K10" s="77"/>
    </row>
    <row r="11" spans="2:11" ht="21.75" customHeight="1">
      <c r="B11" s="8"/>
      <c r="C11" s="72" t="s">
        <v>4</v>
      </c>
      <c r="D11" s="73"/>
      <c r="E11" s="60">
        <f>(E7+E9)</f>
        <v>87841</v>
      </c>
      <c r="F11" s="88"/>
      <c r="G11" s="60">
        <f>SUM(G7+G9)</f>
        <v>1478</v>
      </c>
      <c r="H11" s="89"/>
      <c r="I11" s="61"/>
      <c r="J11" s="60">
        <f t="shared" si="0"/>
        <v>89319</v>
      </c>
      <c r="K11" s="77"/>
    </row>
    <row r="12" spans="2:11" ht="21.75" customHeight="1">
      <c r="B12" s="7"/>
      <c r="C12" s="72" t="s">
        <v>2</v>
      </c>
      <c r="D12" s="73"/>
      <c r="E12" s="74">
        <f>(E8+E10)</f>
        <v>20346</v>
      </c>
      <c r="F12" s="75"/>
      <c r="G12" s="74">
        <f>(G8+G10)</f>
        <v>37</v>
      </c>
      <c r="H12" s="76"/>
      <c r="I12" s="61"/>
      <c r="J12" s="74">
        <f t="shared" si="0"/>
        <v>20383</v>
      </c>
      <c r="K12" s="77"/>
    </row>
    <row r="13" spans="2:11" ht="21.75" customHeight="1">
      <c r="B13" s="23" t="s">
        <v>7</v>
      </c>
      <c r="C13" s="21"/>
      <c r="D13" s="22"/>
      <c r="E13" s="80">
        <v>35668</v>
      </c>
      <c r="F13" s="81"/>
      <c r="G13" s="80">
        <v>995</v>
      </c>
      <c r="H13" s="82"/>
      <c r="I13" s="83"/>
      <c r="J13" s="60">
        <f>(E13+G13-G14)</f>
        <v>36355</v>
      </c>
      <c r="K13" s="77"/>
    </row>
    <row r="14" spans="2:11" ht="21.75" customHeight="1" thickBot="1">
      <c r="B14" s="9"/>
      <c r="C14" s="84" t="s">
        <v>5</v>
      </c>
      <c r="D14" s="85"/>
      <c r="E14" s="86"/>
      <c r="F14" s="87"/>
      <c r="G14" s="58">
        <v>308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44767</v>
      </c>
      <c r="E21" s="61"/>
      <c r="F21" s="62">
        <v>44820</v>
      </c>
      <c r="G21" s="63"/>
      <c r="H21" s="24">
        <f>(D21-F21)</f>
        <v>-53</v>
      </c>
      <c r="I21" s="62">
        <v>44978</v>
      </c>
      <c r="J21" s="63"/>
      <c r="K21" s="26">
        <f>(D21-I21)</f>
        <v>-211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44552</v>
      </c>
      <c r="E22" s="61"/>
      <c r="F22" s="62">
        <v>44620</v>
      </c>
      <c r="G22" s="63"/>
      <c r="H22" s="24">
        <f>(D22-F22)</f>
        <v>-68</v>
      </c>
      <c r="I22" s="62">
        <v>44682</v>
      </c>
      <c r="J22" s="63"/>
      <c r="K22" s="26">
        <f>(D22-I22)</f>
        <v>-130</v>
      </c>
      <c r="L22" s="15"/>
    </row>
    <row r="23" spans="2:12" ht="21.75" customHeight="1">
      <c r="B23" s="7"/>
      <c r="C23" s="20" t="s">
        <v>4</v>
      </c>
      <c r="D23" s="60">
        <f>J11</f>
        <v>89319</v>
      </c>
      <c r="E23" s="61"/>
      <c r="F23" s="62">
        <f>SUM(F21:G22)</f>
        <v>89440</v>
      </c>
      <c r="G23" s="63"/>
      <c r="H23" s="24">
        <f>(D23-F23)</f>
        <v>-121</v>
      </c>
      <c r="I23" s="62">
        <f>SUM(I21:J22)</f>
        <v>89660</v>
      </c>
      <c r="J23" s="63"/>
      <c r="K23" s="26">
        <f>(D23-I23)</f>
        <v>-341</v>
      </c>
      <c r="L23" s="15"/>
    </row>
    <row r="24" spans="2:12" ht="21.75" customHeight="1" thickBot="1">
      <c r="B24" s="19" t="s">
        <v>7</v>
      </c>
      <c r="C24" s="12"/>
      <c r="D24" s="56">
        <f>J13</f>
        <v>36355</v>
      </c>
      <c r="E24" s="57"/>
      <c r="F24" s="58">
        <v>36319</v>
      </c>
      <c r="G24" s="59"/>
      <c r="H24" s="25">
        <f>(D24-F24)</f>
        <v>36</v>
      </c>
      <c r="I24" s="58">
        <v>36163</v>
      </c>
      <c r="J24" s="59"/>
      <c r="K24" s="27">
        <f>(D24-I24)</f>
        <v>192</v>
      </c>
      <c r="L24" s="15"/>
    </row>
  </sheetData>
  <sheetProtection/>
  <mergeCells count="50">
    <mergeCell ref="C6:D6"/>
    <mergeCell ref="E6:F6"/>
    <mergeCell ref="G6:I6"/>
    <mergeCell ref="J6:K6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3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4" ht="18.75">
      <c r="C1" s="10" t="s">
        <v>24</v>
      </c>
      <c r="D1" s="10"/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8</v>
      </c>
      <c r="F6" s="69"/>
      <c r="G6" s="68" t="s">
        <v>9</v>
      </c>
      <c r="H6" s="92"/>
      <c r="I6" s="69"/>
      <c r="J6" s="68" t="s">
        <v>16</v>
      </c>
      <c r="K6" s="93"/>
    </row>
    <row r="7" spans="2:11" ht="21.75" customHeight="1">
      <c r="B7" s="3"/>
      <c r="C7" s="72" t="s">
        <v>1</v>
      </c>
      <c r="D7" s="73"/>
      <c r="E7" s="80">
        <v>44166</v>
      </c>
      <c r="F7" s="81"/>
      <c r="G7" s="80">
        <v>812</v>
      </c>
      <c r="H7" s="82"/>
      <c r="I7" s="83"/>
      <c r="J7" s="60">
        <f aca="true" t="shared" si="0" ref="J7:J12">(E7+G7)</f>
        <v>44978</v>
      </c>
      <c r="K7" s="77"/>
    </row>
    <row r="8" spans="2:11" ht="21.75" customHeight="1">
      <c r="B8" s="6"/>
      <c r="C8" s="72" t="s">
        <v>2</v>
      </c>
      <c r="D8" s="73"/>
      <c r="E8" s="74">
        <v>8808</v>
      </c>
      <c r="F8" s="75"/>
      <c r="G8" s="74">
        <v>20</v>
      </c>
      <c r="H8" s="76"/>
      <c r="I8" s="61"/>
      <c r="J8" s="74">
        <f t="shared" si="0"/>
        <v>8828</v>
      </c>
      <c r="K8" s="77"/>
    </row>
    <row r="9" spans="2:11" ht="21.75" customHeight="1">
      <c r="B9" s="8"/>
      <c r="C9" s="72" t="s">
        <v>3</v>
      </c>
      <c r="D9" s="73"/>
      <c r="E9" s="80">
        <v>43878</v>
      </c>
      <c r="F9" s="81"/>
      <c r="G9" s="80">
        <v>804</v>
      </c>
      <c r="H9" s="82"/>
      <c r="I9" s="83"/>
      <c r="J9" s="60">
        <f t="shared" si="0"/>
        <v>44682</v>
      </c>
      <c r="K9" s="77"/>
    </row>
    <row r="10" spans="2:11" ht="21.75" customHeight="1">
      <c r="B10" s="11" t="s">
        <v>6</v>
      </c>
      <c r="C10" s="72" t="s">
        <v>2</v>
      </c>
      <c r="D10" s="73"/>
      <c r="E10" s="74">
        <v>10423</v>
      </c>
      <c r="F10" s="75"/>
      <c r="G10" s="74">
        <v>26</v>
      </c>
      <c r="H10" s="76"/>
      <c r="I10" s="61"/>
      <c r="J10" s="74">
        <f t="shared" si="0"/>
        <v>10449</v>
      </c>
      <c r="K10" s="77"/>
    </row>
    <row r="11" spans="2:11" ht="21.75" customHeight="1">
      <c r="B11" s="8"/>
      <c r="C11" s="72" t="s">
        <v>4</v>
      </c>
      <c r="D11" s="73"/>
      <c r="E11" s="60">
        <f>(E7+E9)</f>
        <v>88044</v>
      </c>
      <c r="F11" s="88"/>
      <c r="G11" s="60">
        <f>SUM(G7+G9)</f>
        <v>1616</v>
      </c>
      <c r="H11" s="89"/>
      <c r="I11" s="61"/>
      <c r="J11" s="60">
        <f t="shared" si="0"/>
        <v>89660</v>
      </c>
      <c r="K11" s="77"/>
    </row>
    <row r="12" spans="2:11" ht="21.75" customHeight="1">
      <c r="B12" s="7"/>
      <c r="C12" s="72" t="s">
        <v>2</v>
      </c>
      <c r="D12" s="73"/>
      <c r="E12" s="74">
        <f>(E8+E10)</f>
        <v>19231</v>
      </c>
      <c r="F12" s="75"/>
      <c r="G12" s="74">
        <f>(G8+G10)</f>
        <v>46</v>
      </c>
      <c r="H12" s="76"/>
      <c r="I12" s="61"/>
      <c r="J12" s="74">
        <f t="shared" si="0"/>
        <v>19277</v>
      </c>
      <c r="K12" s="77"/>
    </row>
    <row r="13" spans="2:11" ht="21.75" customHeight="1">
      <c r="B13" s="23" t="s">
        <v>7</v>
      </c>
      <c r="C13" s="21"/>
      <c r="D13" s="22"/>
      <c r="E13" s="80">
        <v>35368</v>
      </c>
      <c r="F13" s="81"/>
      <c r="G13" s="80">
        <v>1099</v>
      </c>
      <c r="H13" s="82"/>
      <c r="I13" s="83"/>
      <c r="J13" s="60">
        <f>(E13+G13-G14)</f>
        <v>36163</v>
      </c>
      <c r="K13" s="77"/>
    </row>
    <row r="14" spans="2:11" ht="21.75" customHeight="1" thickBot="1">
      <c r="B14" s="9"/>
      <c r="C14" s="84" t="s">
        <v>5</v>
      </c>
      <c r="D14" s="85"/>
      <c r="E14" s="86"/>
      <c r="F14" s="87"/>
      <c r="G14" s="58">
        <v>304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44978</v>
      </c>
      <c r="E21" s="61"/>
      <c r="F21" s="62">
        <v>45000</v>
      </c>
      <c r="G21" s="63"/>
      <c r="H21" s="24">
        <f>(D21-F21)</f>
        <v>-22</v>
      </c>
      <c r="I21" s="62">
        <v>45023</v>
      </c>
      <c r="J21" s="63"/>
      <c r="K21" s="26">
        <f>(D21-I21)</f>
        <v>-45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44682</v>
      </c>
      <c r="E22" s="61"/>
      <c r="F22" s="62">
        <v>44663</v>
      </c>
      <c r="G22" s="63"/>
      <c r="H22" s="24">
        <f>(D22-F22)</f>
        <v>19</v>
      </c>
      <c r="I22" s="62">
        <v>44624</v>
      </c>
      <c r="J22" s="63"/>
      <c r="K22" s="26">
        <f>(D22-I22)</f>
        <v>58</v>
      </c>
      <c r="L22" s="15"/>
    </row>
    <row r="23" spans="2:12" ht="21.75" customHeight="1">
      <c r="B23" s="7"/>
      <c r="C23" s="20" t="s">
        <v>4</v>
      </c>
      <c r="D23" s="60">
        <f>J11</f>
        <v>89660</v>
      </c>
      <c r="E23" s="61"/>
      <c r="F23" s="62">
        <v>89663</v>
      </c>
      <c r="G23" s="63"/>
      <c r="H23" s="24">
        <f>(D23-F23)</f>
        <v>-3</v>
      </c>
      <c r="I23" s="62">
        <f>SUM(I21:J22)</f>
        <v>89647</v>
      </c>
      <c r="J23" s="63"/>
      <c r="K23" s="26">
        <f>(D23-I23)</f>
        <v>13</v>
      </c>
      <c r="L23" s="15"/>
    </row>
    <row r="24" spans="2:12" ht="21.75" customHeight="1" thickBot="1">
      <c r="B24" s="19" t="s">
        <v>7</v>
      </c>
      <c r="C24" s="12"/>
      <c r="D24" s="56">
        <f>J13</f>
        <v>36163</v>
      </c>
      <c r="E24" s="57"/>
      <c r="F24" s="58">
        <v>36096</v>
      </c>
      <c r="G24" s="59"/>
      <c r="H24" s="25">
        <f>(D24-F24)</f>
        <v>67</v>
      </c>
      <c r="I24" s="58">
        <v>35720</v>
      </c>
      <c r="J24" s="59"/>
      <c r="K24" s="27">
        <f>(D24-I24)</f>
        <v>443</v>
      </c>
      <c r="L24" s="15"/>
    </row>
  </sheetData>
  <sheetProtection/>
  <mergeCells count="50">
    <mergeCell ref="D23:E23"/>
    <mergeCell ref="F23:G23"/>
    <mergeCell ref="I23:J23"/>
    <mergeCell ref="D24:E24"/>
    <mergeCell ref="F24:G24"/>
    <mergeCell ref="I24:J24"/>
    <mergeCell ref="D21:E21"/>
    <mergeCell ref="F21:G21"/>
    <mergeCell ref="I21:J21"/>
    <mergeCell ref="D22:E22"/>
    <mergeCell ref="F22:G22"/>
    <mergeCell ref="I22:J22"/>
    <mergeCell ref="C14:D14"/>
    <mergeCell ref="E14:F14"/>
    <mergeCell ref="G14:I14"/>
    <mergeCell ref="J14:K14"/>
    <mergeCell ref="D20:E20"/>
    <mergeCell ref="F20:G20"/>
    <mergeCell ref="I20:J20"/>
    <mergeCell ref="C12:D12"/>
    <mergeCell ref="E12:F12"/>
    <mergeCell ref="G12:I12"/>
    <mergeCell ref="J12:K12"/>
    <mergeCell ref="E13:F13"/>
    <mergeCell ref="G13:I13"/>
    <mergeCell ref="J13:K13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C7:D7"/>
    <mergeCell ref="E7:F7"/>
    <mergeCell ref="G7:I7"/>
    <mergeCell ref="J7:K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3">
      <selection activeCell="C29" sqref="C29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4" ht="18.75">
      <c r="C1" s="10" t="s">
        <v>23</v>
      </c>
      <c r="D1" s="10"/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8</v>
      </c>
      <c r="F6" s="69"/>
      <c r="G6" s="68" t="s">
        <v>9</v>
      </c>
      <c r="H6" s="92"/>
      <c r="I6" s="69"/>
      <c r="J6" s="68" t="s">
        <v>16</v>
      </c>
      <c r="K6" s="93"/>
    </row>
    <row r="7" spans="2:11" ht="21.75" customHeight="1">
      <c r="B7" s="3"/>
      <c r="C7" s="72" t="s">
        <v>1</v>
      </c>
      <c r="D7" s="73"/>
      <c r="E7" s="80">
        <v>44216</v>
      </c>
      <c r="F7" s="81"/>
      <c r="G7" s="80">
        <v>807</v>
      </c>
      <c r="H7" s="82"/>
      <c r="I7" s="83"/>
      <c r="J7" s="60">
        <f aca="true" t="shared" si="0" ref="J7:J12">(E7+G7)</f>
        <v>45023</v>
      </c>
      <c r="K7" s="77"/>
    </row>
    <row r="8" spans="2:11" ht="21.75" customHeight="1">
      <c r="B8" s="6"/>
      <c r="C8" s="72" t="s">
        <v>2</v>
      </c>
      <c r="D8" s="73"/>
      <c r="E8" s="74">
        <v>8454</v>
      </c>
      <c r="F8" s="75"/>
      <c r="G8" s="74">
        <v>21</v>
      </c>
      <c r="H8" s="76"/>
      <c r="I8" s="61"/>
      <c r="J8" s="74">
        <f t="shared" si="0"/>
        <v>8475</v>
      </c>
      <c r="K8" s="77"/>
    </row>
    <row r="9" spans="2:11" ht="21.75" customHeight="1">
      <c r="B9" s="8"/>
      <c r="C9" s="72" t="s">
        <v>3</v>
      </c>
      <c r="D9" s="73"/>
      <c r="E9" s="80">
        <v>43804</v>
      </c>
      <c r="F9" s="81"/>
      <c r="G9" s="80">
        <v>820</v>
      </c>
      <c r="H9" s="82"/>
      <c r="I9" s="83"/>
      <c r="J9" s="60">
        <f t="shared" si="0"/>
        <v>44624</v>
      </c>
      <c r="K9" s="77"/>
    </row>
    <row r="10" spans="2:11" ht="21.75" customHeight="1">
      <c r="B10" s="11" t="s">
        <v>6</v>
      </c>
      <c r="C10" s="72" t="s">
        <v>2</v>
      </c>
      <c r="D10" s="73"/>
      <c r="E10" s="74">
        <v>10023</v>
      </c>
      <c r="F10" s="75"/>
      <c r="G10" s="74">
        <v>27</v>
      </c>
      <c r="H10" s="76"/>
      <c r="I10" s="61"/>
      <c r="J10" s="74">
        <f t="shared" si="0"/>
        <v>10050</v>
      </c>
      <c r="K10" s="77"/>
    </row>
    <row r="11" spans="2:11" ht="21.75" customHeight="1">
      <c r="B11" s="8"/>
      <c r="C11" s="72" t="s">
        <v>4</v>
      </c>
      <c r="D11" s="73"/>
      <c r="E11" s="60">
        <f>(E7+E9)</f>
        <v>88020</v>
      </c>
      <c r="F11" s="88"/>
      <c r="G11" s="60">
        <f>SUM(G7+G9)</f>
        <v>1627</v>
      </c>
      <c r="H11" s="89"/>
      <c r="I11" s="61"/>
      <c r="J11" s="60">
        <f t="shared" si="0"/>
        <v>89647</v>
      </c>
      <c r="K11" s="77"/>
    </row>
    <row r="12" spans="2:11" ht="21.75" customHeight="1">
      <c r="B12" s="7"/>
      <c r="C12" s="72" t="s">
        <v>2</v>
      </c>
      <c r="D12" s="73"/>
      <c r="E12" s="74">
        <f>(E8+E10)</f>
        <v>18477</v>
      </c>
      <c r="F12" s="75"/>
      <c r="G12" s="74">
        <f>(G8+G10)</f>
        <v>48</v>
      </c>
      <c r="H12" s="76"/>
      <c r="I12" s="61"/>
      <c r="J12" s="74">
        <f t="shared" si="0"/>
        <v>18525</v>
      </c>
      <c r="K12" s="77"/>
    </row>
    <row r="13" spans="2:11" ht="21.75" customHeight="1">
      <c r="B13" s="23" t="s">
        <v>7</v>
      </c>
      <c r="C13" s="21"/>
      <c r="D13" s="22"/>
      <c r="E13" s="80">
        <v>34940</v>
      </c>
      <c r="F13" s="81"/>
      <c r="G13" s="80">
        <v>1074</v>
      </c>
      <c r="H13" s="82"/>
      <c r="I13" s="83"/>
      <c r="J13" s="60">
        <f>(E13+G13-G14)</f>
        <v>35720</v>
      </c>
      <c r="K13" s="77"/>
    </row>
    <row r="14" spans="2:11" ht="21.75" customHeight="1" thickBot="1">
      <c r="B14" s="9"/>
      <c r="C14" s="84" t="s">
        <v>5</v>
      </c>
      <c r="D14" s="85"/>
      <c r="E14" s="86"/>
      <c r="F14" s="87"/>
      <c r="G14" s="58">
        <v>294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45023</v>
      </c>
      <c r="E21" s="61"/>
      <c r="F21" s="62">
        <v>45019</v>
      </c>
      <c r="G21" s="63"/>
      <c r="H21" s="24">
        <f>(D21-F21)</f>
        <v>4</v>
      </c>
      <c r="I21" s="62">
        <v>44927</v>
      </c>
      <c r="J21" s="63"/>
      <c r="K21" s="26">
        <f>(D21-I21)</f>
        <v>96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44624</v>
      </c>
      <c r="E22" s="61"/>
      <c r="F22" s="62">
        <v>44581</v>
      </c>
      <c r="G22" s="63"/>
      <c r="H22" s="24">
        <f>(D22-F22)</f>
        <v>43</v>
      </c>
      <c r="I22" s="62">
        <v>44489</v>
      </c>
      <c r="J22" s="63"/>
      <c r="K22" s="26">
        <f>(D22-I22)</f>
        <v>135</v>
      </c>
      <c r="L22" s="15"/>
    </row>
    <row r="23" spans="2:12" ht="21.75" customHeight="1">
      <c r="B23" s="7"/>
      <c r="C23" s="20" t="s">
        <v>4</v>
      </c>
      <c r="D23" s="60">
        <f>J11</f>
        <v>89647</v>
      </c>
      <c r="E23" s="61"/>
      <c r="F23" s="62">
        <v>89600</v>
      </c>
      <c r="G23" s="63"/>
      <c r="H23" s="24">
        <f>(D23-F23)</f>
        <v>47</v>
      </c>
      <c r="I23" s="62">
        <f>SUM(I21:J22)</f>
        <v>89416</v>
      </c>
      <c r="J23" s="63"/>
      <c r="K23" s="26">
        <f>(D23-I23)</f>
        <v>231</v>
      </c>
      <c r="L23" s="15"/>
    </row>
    <row r="24" spans="2:12" ht="21.75" customHeight="1" thickBot="1">
      <c r="B24" s="19" t="s">
        <v>7</v>
      </c>
      <c r="C24" s="12"/>
      <c r="D24" s="56">
        <f>J13</f>
        <v>35720</v>
      </c>
      <c r="E24" s="57"/>
      <c r="F24" s="58">
        <v>35640</v>
      </c>
      <c r="G24" s="59"/>
      <c r="H24" s="25">
        <f>(D24-F24)</f>
        <v>80</v>
      </c>
      <c r="I24" s="58">
        <v>35273</v>
      </c>
      <c r="J24" s="59"/>
      <c r="K24" s="27">
        <f>(D24-I24)</f>
        <v>447</v>
      </c>
      <c r="L24" s="15"/>
    </row>
  </sheetData>
  <sheetProtection/>
  <mergeCells count="50">
    <mergeCell ref="C6:D6"/>
    <mergeCell ref="E6:F6"/>
    <mergeCell ref="G6:I6"/>
    <mergeCell ref="J6:K6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F25" sqref="F25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4" ht="18.75">
      <c r="C1" s="10" t="s">
        <v>22</v>
      </c>
      <c r="D1" s="10"/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8</v>
      </c>
      <c r="F6" s="69"/>
      <c r="G6" s="68" t="s">
        <v>9</v>
      </c>
      <c r="H6" s="92"/>
      <c r="I6" s="69"/>
      <c r="J6" s="68" t="s">
        <v>16</v>
      </c>
      <c r="K6" s="93"/>
    </row>
    <row r="7" spans="2:11" ht="21.75" customHeight="1">
      <c r="B7" s="3"/>
      <c r="C7" s="72" t="s">
        <v>1</v>
      </c>
      <c r="D7" s="73"/>
      <c r="E7" s="80">
        <v>44085</v>
      </c>
      <c r="F7" s="81"/>
      <c r="G7" s="80">
        <v>842</v>
      </c>
      <c r="H7" s="82"/>
      <c r="I7" s="83"/>
      <c r="J7" s="60">
        <f aca="true" t="shared" si="0" ref="J7:J12">(E7+G7)</f>
        <v>44927</v>
      </c>
      <c r="K7" s="77"/>
    </row>
    <row r="8" spans="2:11" ht="21.75" customHeight="1">
      <c r="B8" s="6"/>
      <c r="C8" s="72" t="s">
        <v>2</v>
      </c>
      <c r="D8" s="73"/>
      <c r="E8" s="74">
        <v>8273</v>
      </c>
      <c r="F8" s="75"/>
      <c r="G8" s="74">
        <v>19</v>
      </c>
      <c r="H8" s="76"/>
      <c r="I8" s="61"/>
      <c r="J8" s="74">
        <f t="shared" si="0"/>
        <v>8292</v>
      </c>
      <c r="K8" s="77"/>
    </row>
    <row r="9" spans="2:11" ht="21.75" customHeight="1">
      <c r="B9" s="8"/>
      <c r="C9" s="72" t="s">
        <v>3</v>
      </c>
      <c r="D9" s="73"/>
      <c r="E9" s="80">
        <v>43639</v>
      </c>
      <c r="F9" s="81"/>
      <c r="G9" s="80">
        <v>850</v>
      </c>
      <c r="H9" s="82"/>
      <c r="I9" s="83"/>
      <c r="J9" s="60">
        <f t="shared" si="0"/>
        <v>44489</v>
      </c>
      <c r="K9" s="77"/>
    </row>
    <row r="10" spans="2:11" ht="21.75" customHeight="1">
      <c r="B10" s="11" t="s">
        <v>6</v>
      </c>
      <c r="C10" s="72" t="s">
        <v>2</v>
      </c>
      <c r="D10" s="73"/>
      <c r="E10" s="74">
        <v>9841</v>
      </c>
      <c r="F10" s="75"/>
      <c r="G10" s="74">
        <v>23</v>
      </c>
      <c r="H10" s="76"/>
      <c r="I10" s="61"/>
      <c r="J10" s="74">
        <f t="shared" si="0"/>
        <v>9864</v>
      </c>
      <c r="K10" s="77"/>
    </row>
    <row r="11" spans="2:11" ht="21.75" customHeight="1">
      <c r="B11" s="8"/>
      <c r="C11" s="72" t="s">
        <v>4</v>
      </c>
      <c r="D11" s="73"/>
      <c r="E11" s="60">
        <f>(E7+E9)</f>
        <v>87724</v>
      </c>
      <c r="F11" s="88"/>
      <c r="G11" s="60">
        <f>(G7+G9)</f>
        <v>1692</v>
      </c>
      <c r="H11" s="89"/>
      <c r="I11" s="61"/>
      <c r="J11" s="60">
        <f t="shared" si="0"/>
        <v>89416</v>
      </c>
      <c r="K11" s="77"/>
    </row>
    <row r="12" spans="2:11" ht="21.75" customHeight="1">
      <c r="B12" s="7"/>
      <c r="C12" s="72" t="s">
        <v>2</v>
      </c>
      <c r="D12" s="73"/>
      <c r="E12" s="74">
        <f>(E8+E10)</f>
        <v>18114</v>
      </c>
      <c r="F12" s="75"/>
      <c r="G12" s="74">
        <f>(G8+G10)</f>
        <v>42</v>
      </c>
      <c r="H12" s="76"/>
      <c r="I12" s="61"/>
      <c r="J12" s="74">
        <f t="shared" si="0"/>
        <v>18156</v>
      </c>
      <c r="K12" s="77"/>
    </row>
    <row r="13" spans="2:11" ht="21.75" customHeight="1">
      <c r="B13" s="23" t="s">
        <v>7</v>
      </c>
      <c r="C13" s="21"/>
      <c r="D13" s="22"/>
      <c r="E13" s="80">
        <v>34353</v>
      </c>
      <c r="F13" s="81"/>
      <c r="G13" s="80">
        <v>1134</v>
      </c>
      <c r="H13" s="82"/>
      <c r="I13" s="83"/>
      <c r="J13" s="60">
        <v>35273</v>
      </c>
      <c r="K13" s="77"/>
    </row>
    <row r="14" spans="2:11" ht="21.75" customHeight="1" thickBot="1">
      <c r="B14" s="9"/>
      <c r="C14" s="84" t="s">
        <v>5</v>
      </c>
      <c r="D14" s="85"/>
      <c r="E14" s="86"/>
      <c r="F14" s="87"/>
      <c r="G14" s="58">
        <v>214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44927</v>
      </c>
      <c r="E21" s="61"/>
      <c r="F21" s="62">
        <v>44922</v>
      </c>
      <c r="G21" s="63"/>
      <c r="H21" s="24">
        <f>(D21-F21)</f>
        <v>5</v>
      </c>
      <c r="I21" s="62">
        <v>45116</v>
      </c>
      <c r="J21" s="63"/>
      <c r="K21" s="26">
        <f>(D21-I21)</f>
        <v>-189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44489</v>
      </c>
      <c r="E22" s="61"/>
      <c r="F22" s="62">
        <v>44475</v>
      </c>
      <c r="G22" s="63"/>
      <c r="H22" s="24">
        <f>(D22-F22)</f>
        <v>14</v>
      </c>
      <c r="I22" s="62">
        <v>44615</v>
      </c>
      <c r="J22" s="63"/>
      <c r="K22" s="26">
        <f>(D22-I22)</f>
        <v>-126</v>
      </c>
      <c r="L22" s="15"/>
    </row>
    <row r="23" spans="2:12" ht="21.75" customHeight="1">
      <c r="B23" s="7"/>
      <c r="C23" s="20" t="s">
        <v>4</v>
      </c>
      <c r="D23" s="60">
        <f>J11</f>
        <v>89416</v>
      </c>
      <c r="E23" s="61"/>
      <c r="F23" s="62">
        <v>89397</v>
      </c>
      <c r="G23" s="63"/>
      <c r="H23" s="24">
        <f>(D23-F23)</f>
        <v>19</v>
      </c>
      <c r="I23" s="62">
        <f>SUM(I21:J22)</f>
        <v>89731</v>
      </c>
      <c r="J23" s="63"/>
      <c r="K23" s="26">
        <f>(D23-I23)</f>
        <v>-315</v>
      </c>
      <c r="L23" s="15"/>
    </row>
    <row r="24" spans="2:12" ht="21.75" customHeight="1" thickBot="1">
      <c r="B24" s="19" t="s">
        <v>7</v>
      </c>
      <c r="C24" s="12"/>
      <c r="D24" s="56">
        <f>J13</f>
        <v>35273</v>
      </c>
      <c r="E24" s="57"/>
      <c r="F24" s="58">
        <v>35142</v>
      </c>
      <c r="G24" s="59"/>
      <c r="H24" s="25">
        <f>(D24-F24)</f>
        <v>131</v>
      </c>
      <c r="I24" s="58">
        <v>35046</v>
      </c>
      <c r="J24" s="59"/>
      <c r="K24" s="27">
        <f>(D24-I24)</f>
        <v>227</v>
      </c>
      <c r="L24" s="15"/>
    </row>
  </sheetData>
  <sheetProtection/>
  <mergeCells count="50">
    <mergeCell ref="D23:E23"/>
    <mergeCell ref="F23:G23"/>
    <mergeCell ref="I23:J23"/>
    <mergeCell ref="D24:E24"/>
    <mergeCell ref="F24:G24"/>
    <mergeCell ref="I24:J24"/>
    <mergeCell ref="D21:E21"/>
    <mergeCell ref="F21:G21"/>
    <mergeCell ref="I21:J21"/>
    <mergeCell ref="D22:E22"/>
    <mergeCell ref="F22:G22"/>
    <mergeCell ref="I22:J22"/>
    <mergeCell ref="C14:D14"/>
    <mergeCell ref="E14:F14"/>
    <mergeCell ref="G14:I14"/>
    <mergeCell ref="J14:K14"/>
    <mergeCell ref="D20:E20"/>
    <mergeCell ref="F20:G20"/>
    <mergeCell ref="I20:J20"/>
    <mergeCell ref="C12:D12"/>
    <mergeCell ref="E12:F12"/>
    <mergeCell ref="G12:I12"/>
    <mergeCell ref="J12:K12"/>
    <mergeCell ref="E13:F13"/>
    <mergeCell ref="G13:I13"/>
    <mergeCell ref="J13:K13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C7:D7"/>
    <mergeCell ref="E7:F7"/>
    <mergeCell ref="G7:I7"/>
    <mergeCell ref="J7:K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F21" sqref="F21:G21"/>
    </sheetView>
  </sheetViews>
  <sheetFormatPr defaultColWidth="9.00390625" defaultRowHeight="13.5"/>
  <cols>
    <col min="1" max="2" width="9.00390625" style="28" customWidth="1"/>
    <col min="3" max="3" width="7.75390625" style="28" customWidth="1"/>
    <col min="4" max="4" width="4.625" style="28" customWidth="1"/>
    <col min="5" max="5" width="8.625" style="28" customWidth="1"/>
    <col min="6" max="6" width="8.50390625" style="28" customWidth="1"/>
    <col min="7" max="7" width="4.625" style="28" customWidth="1"/>
    <col min="8" max="8" width="6.625" style="28" customWidth="1"/>
    <col min="9" max="9" width="4.625" style="28" customWidth="1"/>
    <col min="10" max="11" width="6.625" style="28" customWidth="1"/>
    <col min="12" max="16384" width="9.00390625" style="28" customWidth="1"/>
  </cols>
  <sheetData>
    <row r="1" spans="3:4" ht="18.75">
      <c r="C1" s="29" t="s">
        <v>21</v>
      </c>
      <c r="D1" s="29"/>
    </row>
    <row r="2" spans="3:4" ht="18.75" customHeight="1">
      <c r="C2" s="29"/>
      <c r="D2" s="29"/>
    </row>
    <row r="3" spans="3:4" ht="18.75" customHeight="1">
      <c r="C3" s="29"/>
      <c r="D3" s="29"/>
    </row>
    <row r="4" ht="18.75" customHeight="1">
      <c r="B4" s="30" t="s">
        <v>0</v>
      </c>
    </row>
    <row r="5" ht="27.75" customHeight="1" thickBot="1">
      <c r="B5" s="30"/>
    </row>
    <row r="6" spans="2:11" ht="21.75" customHeight="1">
      <c r="B6" s="31"/>
      <c r="C6" s="96"/>
      <c r="D6" s="97"/>
      <c r="E6" s="98" t="s">
        <v>8</v>
      </c>
      <c r="F6" s="99"/>
      <c r="G6" s="98" t="s">
        <v>9</v>
      </c>
      <c r="H6" s="100"/>
      <c r="I6" s="99"/>
      <c r="J6" s="98" t="s">
        <v>16</v>
      </c>
      <c r="K6" s="101"/>
    </row>
    <row r="7" spans="2:11" ht="21.75" customHeight="1">
      <c r="B7" s="32"/>
      <c r="C7" s="102" t="s">
        <v>1</v>
      </c>
      <c r="D7" s="103"/>
      <c r="E7" s="104">
        <v>44213</v>
      </c>
      <c r="F7" s="105"/>
      <c r="G7" s="104">
        <v>903</v>
      </c>
      <c r="H7" s="106"/>
      <c r="I7" s="107"/>
      <c r="J7" s="108">
        <f aca="true" t="shared" si="0" ref="J7:J12">(E7+G7)</f>
        <v>45116</v>
      </c>
      <c r="K7" s="109"/>
    </row>
    <row r="8" spans="2:11" ht="21.75" customHeight="1">
      <c r="B8" s="33"/>
      <c r="C8" s="102" t="s">
        <v>2</v>
      </c>
      <c r="D8" s="103"/>
      <c r="E8" s="110">
        <v>8017</v>
      </c>
      <c r="F8" s="111"/>
      <c r="G8" s="110">
        <v>18</v>
      </c>
      <c r="H8" s="112"/>
      <c r="I8" s="113"/>
      <c r="J8" s="110">
        <f t="shared" si="0"/>
        <v>8035</v>
      </c>
      <c r="K8" s="109"/>
    </row>
    <row r="9" spans="2:11" ht="21.75" customHeight="1">
      <c r="B9" s="34"/>
      <c r="C9" s="102" t="s">
        <v>3</v>
      </c>
      <c r="D9" s="103"/>
      <c r="E9" s="104">
        <v>43720</v>
      </c>
      <c r="F9" s="105"/>
      <c r="G9" s="104">
        <v>895</v>
      </c>
      <c r="H9" s="106"/>
      <c r="I9" s="107"/>
      <c r="J9" s="108">
        <f t="shared" si="0"/>
        <v>44615</v>
      </c>
      <c r="K9" s="109"/>
    </row>
    <row r="10" spans="2:11" ht="21.75" customHeight="1">
      <c r="B10" s="35" t="s">
        <v>6</v>
      </c>
      <c r="C10" s="102" t="s">
        <v>2</v>
      </c>
      <c r="D10" s="103"/>
      <c r="E10" s="110">
        <v>9520</v>
      </c>
      <c r="F10" s="111"/>
      <c r="G10" s="110">
        <v>21</v>
      </c>
      <c r="H10" s="112"/>
      <c r="I10" s="113"/>
      <c r="J10" s="110">
        <f t="shared" si="0"/>
        <v>9541</v>
      </c>
      <c r="K10" s="109"/>
    </row>
    <row r="11" spans="2:11" ht="21.75" customHeight="1">
      <c r="B11" s="34"/>
      <c r="C11" s="102" t="s">
        <v>4</v>
      </c>
      <c r="D11" s="103"/>
      <c r="E11" s="108">
        <f>(E7+E9)</f>
        <v>87933</v>
      </c>
      <c r="F11" s="114"/>
      <c r="G11" s="108">
        <f>(G7+G9)</f>
        <v>1798</v>
      </c>
      <c r="H11" s="115"/>
      <c r="I11" s="113"/>
      <c r="J11" s="108">
        <f t="shared" si="0"/>
        <v>89731</v>
      </c>
      <c r="K11" s="109"/>
    </row>
    <row r="12" spans="2:11" ht="21.75" customHeight="1">
      <c r="B12" s="36"/>
      <c r="C12" s="102" t="s">
        <v>2</v>
      </c>
      <c r="D12" s="103"/>
      <c r="E12" s="110">
        <f>(E8+E10)</f>
        <v>17537</v>
      </c>
      <c r="F12" s="111"/>
      <c r="G12" s="110">
        <f>(G8+G10)</f>
        <v>39</v>
      </c>
      <c r="H12" s="112"/>
      <c r="I12" s="113"/>
      <c r="J12" s="110">
        <f t="shared" si="0"/>
        <v>17576</v>
      </c>
      <c r="K12" s="109"/>
    </row>
    <row r="13" spans="2:11" ht="21.75" customHeight="1">
      <c r="B13" s="37" t="s">
        <v>7</v>
      </c>
      <c r="C13" s="38"/>
      <c r="D13" s="39"/>
      <c r="E13" s="104">
        <v>34069</v>
      </c>
      <c r="F13" s="105"/>
      <c r="G13" s="104">
        <v>1182</v>
      </c>
      <c r="H13" s="106"/>
      <c r="I13" s="107"/>
      <c r="J13" s="108">
        <v>35046</v>
      </c>
      <c r="K13" s="109"/>
    </row>
    <row r="14" spans="2:11" ht="21.75" customHeight="1" thickBot="1">
      <c r="B14" s="40"/>
      <c r="C14" s="116" t="s">
        <v>5</v>
      </c>
      <c r="D14" s="117"/>
      <c r="E14" s="118"/>
      <c r="F14" s="119"/>
      <c r="G14" s="120">
        <v>205</v>
      </c>
      <c r="H14" s="121"/>
      <c r="I14" s="122"/>
      <c r="J14" s="123"/>
      <c r="K14" s="124"/>
    </row>
    <row r="16" spans="3:4" ht="13.5">
      <c r="C16" s="41" t="s">
        <v>14</v>
      </c>
      <c r="D16" s="41"/>
    </row>
    <row r="17" ht="45" customHeight="1"/>
    <row r="18" ht="18.75" customHeight="1">
      <c r="B18" s="30" t="s">
        <v>10</v>
      </c>
    </row>
    <row r="19" ht="27.75" customHeight="1" thickBot="1"/>
    <row r="20" spans="2:12" ht="21.75" customHeight="1">
      <c r="B20" s="42"/>
      <c r="C20" s="43"/>
      <c r="D20" s="98" t="s">
        <v>12</v>
      </c>
      <c r="E20" s="99"/>
      <c r="F20" s="98" t="s">
        <v>13</v>
      </c>
      <c r="G20" s="99"/>
      <c r="H20" s="44" t="s">
        <v>11</v>
      </c>
      <c r="I20" s="125" t="s">
        <v>15</v>
      </c>
      <c r="J20" s="126"/>
      <c r="K20" s="45" t="s">
        <v>11</v>
      </c>
      <c r="L20" s="46"/>
    </row>
    <row r="21" spans="2:12" ht="21.75" customHeight="1">
      <c r="B21" s="33"/>
      <c r="C21" s="47" t="s">
        <v>1</v>
      </c>
      <c r="D21" s="108">
        <f>J7</f>
        <v>45116</v>
      </c>
      <c r="E21" s="113"/>
      <c r="F21" s="127">
        <v>45148</v>
      </c>
      <c r="G21" s="128"/>
      <c r="H21" s="48">
        <f>(D21-F21)</f>
        <v>-32</v>
      </c>
      <c r="I21" s="127">
        <v>45219</v>
      </c>
      <c r="J21" s="128"/>
      <c r="K21" s="49">
        <f>(D21-I21)</f>
        <v>-103</v>
      </c>
      <c r="L21" s="50"/>
    </row>
    <row r="22" spans="2:12" ht="21.75" customHeight="1">
      <c r="B22" s="51" t="s">
        <v>6</v>
      </c>
      <c r="C22" s="47" t="s">
        <v>3</v>
      </c>
      <c r="D22" s="108">
        <f>J9</f>
        <v>44615</v>
      </c>
      <c r="E22" s="113"/>
      <c r="F22" s="127">
        <v>44644</v>
      </c>
      <c r="G22" s="128"/>
      <c r="H22" s="48">
        <f>(D22-F22)</f>
        <v>-29</v>
      </c>
      <c r="I22" s="127">
        <v>44672</v>
      </c>
      <c r="J22" s="128"/>
      <c r="K22" s="49">
        <f>(D22-I22)</f>
        <v>-57</v>
      </c>
      <c r="L22" s="50"/>
    </row>
    <row r="23" spans="2:12" ht="21.75" customHeight="1">
      <c r="B23" s="36"/>
      <c r="C23" s="47" t="s">
        <v>4</v>
      </c>
      <c r="D23" s="108">
        <f>J11</f>
        <v>89731</v>
      </c>
      <c r="E23" s="113"/>
      <c r="F23" s="127">
        <v>89792</v>
      </c>
      <c r="G23" s="128"/>
      <c r="H23" s="48">
        <f>(D23-F23)</f>
        <v>-61</v>
      </c>
      <c r="I23" s="127">
        <f>SUM(I21:J22)</f>
        <v>89891</v>
      </c>
      <c r="J23" s="128"/>
      <c r="K23" s="49">
        <f>(D23-I23)</f>
        <v>-160</v>
      </c>
      <c r="L23" s="50"/>
    </row>
    <row r="24" spans="2:12" ht="21.75" customHeight="1" thickBot="1">
      <c r="B24" s="52" t="s">
        <v>7</v>
      </c>
      <c r="C24" s="53"/>
      <c r="D24" s="129">
        <f>J13</f>
        <v>35046</v>
      </c>
      <c r="E24" s="130"/>
      <c r="F24" s="120">
        <v>34951</v>
      </c>
      <c r="G24" s="131"/>
      <c r="H24" s="54">
        <f>(D24-F24)</f>
        <v>95</v>
      </c>
      <c r="I24" s="120">
        <v>34665</v>
      </c>
      <c r="J24" s="131"/>
      <c r="K24" s="55">
        <f>(D24-I24)</f>
        <v>381</v>
      </c>
      <c r="L24" s="50"/>
    </row>
  </sheetData>
  <sheetProtection/>
  <mergeCells count="50">
    <mergeCell ref="D23:E23"/>
    <mergeCell ref="F23:G23"/>
    <mergeCell ref="I23:J23"/>
    <mergeCell ref="D24:E24"/>
    <mergeCell ref="F24:G24"/>
    <mergeCell ref="I24:J24"/>
    <mergeCell ref="D21:E21"/>
    <mergeCell ref="F21:G21"/>
    <mergeCell ref="I21:J21"/>
    <mergeCell ref="D22:E22"/>
    <mergeCell ref="F22:G22"/>
    <mergeCell ref="I22:J22"/>
    <mergeCell ref="C14:D14"/>
    <mergeCell ref="E14:F14"/>
    <mergeCell ref="G14:I14"/>
    <mergeCell ref="J14:K14"/>
    <mergeCell ref="D20:E20"/>
    <mergeCell ref="F20:G20"/>
    <mergeCell ref="I20:J20"/>
    <mergeCell ref="C12:D12"/>
    <mergeCell ref="E12:F12"/>
    <mergeCell ref="G12:I12"/>
    <mergeCell ref="J12:K12"/>
    <mergeCell ref="E13:F13"/>
    <mergeCell ref="G13:I13"/>
    <mergeCell ref="J13:K13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C7:D7"/>
    <mergeCell ref="E7:F7"/>
    <mergeCell ref="G7:I7"/>
    <mergeCell ref="J7:K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B1">
      <selection activeCell="F25" sqref="F25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4" ht="18.75">
      <c r="C1" s="10" t="s">
        <v>20</v>
      </c>
      <c r="D1" s="10"/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8</v>
      </c>
      <c r="F6" s="69"/>
      <c r="G6" s="68" t="s">
        <v>9</v>
      </c>
      <c r="H6" s="92"/>
      <c r="I6" s="69"/>
      <c r="J6" s="68" t="s">
        <v>16</v>
      </c>
      <c r="K6" s="93"/>
    </row>
    <row r="7" spans="2:11" ht="21.75" customHeight="1">
      <c r="B7" s="3"/>
      <c r="C7" s="72" t="s">
        <v>1</v>
      </c>
      <c r="D7" s="73"/>
      <c r="E7" s="80">
        <v>44327</v>
      </c>
      <c r="F7" s="81"/>
      <c r="G7" s="80">
        <v>892</v>
      </c>
      <c r="H7" s="82"/>
      <c r="I7" s="83"/>
      <c r="J7" s="60">
        <f aca="true" t="shared" si="0" ref="J7:J12">(E7+G7)</f>
        <v>45219</v>
      </c>
      <c r="K7" s="77"/>
    </row>
    <row r="8" spans="2:11" ht="21.75" customHeight="1">
      <c r="B8" s="6"/>
      <c r="C8" s="72" t="s">
        <v>2</v>
      </c>
      <c r="D8" s="73"/>
      <c r="E8" s="74">
        <v>7656</v>
      </c>
      <c r="F8" s="75"/>
      <c r="G8" s="74">
        <v>20</v>
      </c>
      <c r="H8" s="76"/>
      <c r="I8" s="61"/>
      <c r="J8" s="74">
        <f t="shared" si="0"/>
        <v>7676</v>
      </c>
      <c r="K8" s="77"/>
    </row>
    <row r="9" spans="2:11" ht="21.75" customHeight="1">
      <c r="B9" s="8"/>
      <c r="C9" s="72" t="s">
        <v>3</v>
      </c>
      <c r="D9" s="73"/>
      <c r="E9" s="80">
        <v>43852</v>
      </c>
      <c r="F9" s="81"/>
      <c r="G9" s="80">
        <v>820</v>
      </c>
      <c r="H9" s="82"/>
      <c r="I9" s="83"/>
      <c r="J9" s="60">
        <f t="shared" si="0"/>
        <v>44672</v>
      </c>
      <c r="K9" s="77"/>
    </row>
    <row r="10" spans="2:11" ht="21.75" customHeight="1">
      <c r="B10" s="11" t="s">
        <v>6</v>
      </c>
      <c r="C10" s="72" t="s">
        <v>2</v>
      </c>
      <c r="D10" s="73"/>
      <c r="E10" s="74">
        <v>9145</v>
      </c>
      <c r="F10" s="75"/>
      <c r="G10" s="74">
        <v>18</v>
      </c>
      <c r="H10" s="76"/>
      <c r="I10" s="61"/>
      <c r="J10" s="74">
        <f t="shared" si="0"/>
        <v>9163</v>
      </c>
      <c r="K10" s="77"/>
    </row>
    <row r="11" spans="2:11" ht="21.75" customHeight="1">
      <c r="B11" s="8"/>
      <c r="C11" s="72" t="s">
        <v>4</v>
      </c>
      <c r="D11" s="73"/>
      <c r="E11" s="60">
        <f>(E7+E9)</f>
        <v>88179</v>
      </c>
      <c r="F11" s="88"/>
      <c r="G11" s="60">
        <f>(G7+G9)</f>
        <v>1712</v>
      </c>
      <c r="H11" s="89"/>
      <c r="I11" s="61"/>
      <c r="J11" s="60">
        <f t="shared" si="0"/>
        <v>89891</v>
      </c>
      <c r="K11" s="77"/>
    </row>
    <row r="12" spans="2:11" ht="21.75" customHeight="1">
      <c r="B12" s="7"/>
      <c r="C12" s="72" t="s">
        <v>2</v>
      </c>
      <c r="D12" s="73"/>
      <c r="E12" s="74">
        <f>(E8+E10)</f>
        <v>16801</v>
      </c>
      <c r="F12" s="75"/>
      <c r="G12" s="74">
        <f>(G8+G10)</f>
        <v>38</v>
      </c>
      <c r="H12" s="76"/>
      <c r="I12" s="61"/>
      <c r="J12" s="74">
        <f t="shared" si="0"/>
        <v>16839</v>
      </c>
      <c r="K12" s="77"/>
    </row>
    <row r="13" spans="2:11" ht="21.75" customHeight="1">
      <c r="B13" s="23" t="s">
        <v>7</v>
      </c>
      <c r="C13" s="21"/>
      <c r="D13" s="22"/>
      <c r="E13" s="80">
        <v>33747</v>
      </c>
      <c r="F13" s="81"/>
      <c r="G13" s="80">
        <v>1112</v>
      </c>
      <c r="H13" s="82"/>
      <c r="I13" s="83"/>
      <c r="J13" s="60">
        <v>34665</v>
      </c>
      <c r="K13" s="77"/>
    </row>
    <row r="14" spans="2:11" ht="21.75" customHeight="1" thickBot="1">
      <c r="B14" s="9"/>
      <c r="C14" s="84" t="s">
        <v>5</v>
      </c>
      <c r="D14" s="85"/>
      <c r="E14" s="86"/>
      <c r="F14" s="87"/>
      <c r="G14" s="58">
        <v>194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45219</v>
      </c>
      <c r="E21" s="61"/>
      <c r="F21" s="62">
        <v>45252</v>
      </c>
      <c r="G21" s="63"/>
      <c r="H21" s="24">
        <f>(D21-F21)</f>
        <v>-33</v>
      </c>
      <c r="I21" s="62">
        <v>45334</v>
      </c>
      <c r="J21" s="63"/>
      <c r="K21" s="26">
        <f>(D21-I21)</f>
        <v>-115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44672</v>
      </c>
      <c r="E22" s="61"/>
      <c r="F22" s="62">
        <v>44658</v>
      </c>
      <c r="G22" s="63"/>
      <c r="H22" s="24">
        <f>(D22-F22)</f>
        <v>14</v>
      </c>
      <c r="I22" s="62">
        <v>44780</v>
      </c>
      <c r="J22" s="63"/>
      <c r="K22" s="26">
        <f>(D22-I22)</f>
        <v>-108</v>
      </c>
      <c r="L22" s="15"/>
    </row>
    <row r="23" spans="2:12" ht="21.75" customHeight="1">
      <c r="B23" s="7"/>
      <c r="C23" s="20" t="s">
        <v>4</v>
      </c>
      <c r="D23" s="60">
        <f>J11</f>
        <v>89891</v>
      </c>
      <c r="E23" s="61"/>
      <c r="F23" s="62">
        <v>89910</v>
      </c>
      <c r="G23" s="63"/>
      <c r="H23" s="24">
        <f>(D23-F23)</f>
        <v>-19</v>
      </c>
      <c r="I23" s="62">
        <f>SUM(I21:J22)</f>
        <v>90114</v>
      </c>
      <c r="J23" s="63"/>
      <c r="K23" s="26">
        <f>(D23-I23)</f>
        <v>-223</v>
      </c>
      <c r="L23" s="15"/>
    </row>
    <row r="24" spans="2:12" ht="21.75" customHeight="1" thickBot="1">
      <c r="B24" s="19" t="s">
        <v>7</v>
      </c>
      <c r="C24" s="12"/>
      <c r="D24" s="56">
        <f>J13</f>
        <v>34665</v>
      </c>
      <c r="E24" s="57"/>
      <c r="F24" s="58">
        <v>34598</v>
      </c>
      <c r="G24" s="59"/>
      <c r="H24" s="25">
        <f>(D24-F24)</f>
        <v>67</v>
      </c>
      <c r="I24" s="58">
        <v>34343</v>
      </c>
      <c r="J24" s="59"/>
      <c r="K24" s="27">
        <f>(D24-I24)</f>
        <v>322</v>
      </c>
      <c r="L24" s="15"/>
    </row>
  </sheetData>
  <sheetProtection/>
  <mergeCells count="50"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B1">
      <selection activeCell="F25" sqref="F25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4" ht="18.75">
      <c r="C1" s="10" t="s">
        <v>19</v>
      </c>
      <c r="D1" s="10"/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8</v>
      </c>
      <c r="F6" s="69"/>
      <c r="G6" s="68" t="s">
        <v>9</v>
      </c>
      <c r="H6" s="92"/>
      <c r="I6" s="69"/>
      <c r="J6" s="68" t="s">
        <v>16</v>
      </c>
      <c r="K6" s="93"/>
    </row>
    <row r="7" spans="2:11" ht="21.75" customHeight="1">
      <c r="B7" s="3"/>
      <c r="C7" s="72" t="s">
        <v>1</v>
      </c>
      <c r="D7" s="73"/>
      <c r="E7" s="80">
        <v>44510</v>
      </c>
      <c r="F7" s="81"/>
      <c r="G7" s="80">
        <v>824</v>
      </c>
      <c r="H7" s="82"/>
      <c r="I7" s="83"/>
      <c r="J7" s="60">
        <f aca="true" t="shared" si="0" ref="J7:J12">(E7+G7)</f>
        <v>45334</v>
      </c>
      <c r="K7" s="77"/>
    </row>
    <row r="8" spans="2:11" ht="21.75" customHeight="1">
      <c r="B8" s="6"/>
      <c r="C8" s="72" t="s">
        <v>2</v>
      </c>
      <c r="D8" s="73"/>
      <c r="E8" s="74">
        <v>7282</v>
      </c>
      <c r="F8" s="75"/>
      <c r="G8" s="74">
        <v>16</v>
      </c>
      <c r="H8" s="76"/>
      <c r="I8" s="61"/>
      <c r="J8" s="74">
        <f t="shared" si="0"/>
        <v>7298</v>
      </c>
      <c r="K8" s="77"/>
    </row>
    <row r="9" spans="2:11" ht="21.75" customHeight="1">
      <c r="B9" s="8"/>
      <c r="C9" s="72" t="s">
        <v>3</v>
      </c>
      <c r="D9" s="73"/>
      <c r="E9" s="80">
        <v>43943</v>
      </c>
      <c r="F9" s="81"/>
      <c r="G9" s="80">
        <v>837</v>
      </c>
      <c r="H9" s="82"/>
      <c r="I9" s="83"/>
      <c r="J9" s="60">
        <f t="shared" si="0"/>
        <v>44780</v>
      </c>
      <c r="K9" s="77"/>
    </row>
    <row r="10" spans="2:11" ht="21.75" customHeight="1">
      <c r="B10" s="11" t="s">
        <v>6</v>
      </c>
      <c r="C10" s="72" t="s">
        <v>2</v>
      </c>
      <c r="D10" s="73"/>
      <c r="E10" s="74">
        <v>8781</v>
      </c>
      <c r="F10" s="75"/>
      <c r="G10" s="74">
        <v>18</v>
      </c>
      <c r="H10" s="76"/>
      <c r="I10" s="61"/>
      <c r="J10" s="74">
        <f t="shared" si="0"/>
        <v>8799</v>
      </c>
      <c r="K10" s="77"/>
    </row>
    <row r="11" spans="2:11" ht="21.75" customHeight="1">
      <c r="B11" s="8"/>
      <c r="C11" s="72" t="s">
        <v>4</v>
      </c>
      <c r="D11" s="73"/>
      <c r="E11" s="60">
        <f>(E7+E9)</f>
        <v>88453</v>
      </c>
      <c r="F11" s="88"/>
      <c r="G11" s="60">
        <f>(G7+G9)</f>
        <v>1661</v>
      </c>
      <c r="H11" s="89"/>
      <c r="I11" s="61"/>
      <c r="J11" s="60">
        <f t="shared" si="0"/>
        <v>90114</v>
      </c>
      <c r="K11" s="77"/>
    </row>
    <row r="12" spans="2:11" ht="21.75" customHeight="1">
      <c r="B12" s="7"/>
      <c r="C12" s="72" t="s">
        <v>2</v>
      </c>
      <c r="D12" s="73"/>
      <c r="E12" s="74">
        <v>15324</v>
      </c>
      <c r="F12" s="75"/>
      <c r="G12" s="74">
        <f>(G8+G10)</f>
        <v>34</v>
      </c>
      <c r="H12" s="76"/>
      <c r="I12" s="61"/>
      <c r="J12" s="74">
        <f t="shared" si="0"/>
        <v>15358</v>
      </c>
      <c r="K12" s="77"/>
    </row>
    <row r="13" spans="2:11" ht="21.75" customHeight="1">
      <c r="B13" s="23" t="s">
        <v>7</v>
      </c>
      <c r="C13" s="21"/>
      <c r="D13" s="22"/>
      <c r="E13" s="80">
        <v>33451</v>
      </c>
      <c r="F13" s="81"/>
      <c r="G13" s="80">
        <v>1075</v>
      </c>
      <c r="H13" s="82"/>
      <c r="I13" s="83"/>
      <c r="J13" s="60">
        <v>34343</v>
      </c>
      <c r="K13" s="77"/>
    </row>
    <row r="14" spans="2:11" ht="21.75" customHeight="1" thickBot="1">
      <c r="B14" s="9"/>
      <c r="C14" s="84" t="s">
        <v>5</v>
      </c>
      <c r="D14" s="85"/>
      <c r="E14" s="86"/>
      <c r="F14" s="87"/>
      <c r="G14" s="58">
        <v>183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45334</v>
      </c>
      <c r="E21" s="61"/>
      <c r="F21" s="62">
        <v>45360</v>
      </c>
      <c r="G21" s="63"/>
      <c r="H21" s="24">
        <f>(D21-F21)</f>
        <v>-26</v>
      </c>
      <c r="I21" s="62">
        <v>45530</v>
      </c>
      <c r="J21" s="63"/>
      <c r="K21" s="26">
        <f>(D21-I21)</f>
        <v>-196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44780</v>
      </c>
      <c r="E22" s="61"/>
      <c r="F22" s="62">
        <v>44756</v>
      </c>
      <c r="G22" s="63"/>
      <c r="H22" s="24">
        <f>(D22-F22)</f>
        <v>24</v>
      </c>
      <c r="I22" s="62">
        <v>44699</v>
      </c>
      <c r="J22" s="63"/>
      <c r="K22" s="26">
        <f>(D22-I22)</f>
        <v>81</v>
      </c>
      <c r="L22" s="15"/>
    </row>
    <row r="23" spans="2:12" ht="21.75" customHeight="1">
      <c r="B23" s="7"/>
      <c r="C23" s="20" t="s">
        <v>4</v>
      </c>
      <c r="D23" s="60">
        <f>J11</f>
        <v>90114</v>
      </c>
      <c r="E23" s="61"/>
      <c r="F23" s="62">
        <v>90116</v>
      </c>
      <c r="G23" s="63"/>
      <c r="H23" s="24">
        <f>(D23-F23)</f>
        <v>-2</v>
      </c>
      <c r="I23" s="62">
        <f>SUM(I21:J22)</f>
        <v>90229</v>
      </c>
      <c r="J23" s="63"/>
      <c r="K23" s="26">
        <f>(D23-I23)</f>
        <v>-115</v>
      </c>
      <c r="L23" s="15"/>
    </row>
    <row r="24" spans="2:12" ht="21.75" customHeight="1" thickBot="1">
      <c r="B24" s="19" t="s">
        <v>7</v>
      </c>
      <c r="C24" s="12"/>
      <c r="D24" s="56">
        <f>J13</f>
        <v>34343</v>
      </c>
      <c r="E24" s="57"/>
      <c r="F24" s="58">
        <v>34270</v>
      </c>
      <c r="G24" s="59"/>
      <c r="H24" s="25">
        <f>(D24-F24)</f>
        <v>73</v>
      </c>
      <c r="I24" s="58">
        <v>34030</v>
      </c>
      <c r="J24" s="59"/>
      <c r="K24" s="27">
        <f>(D24-I24)</f>
        <v>313</v>
      </c>
      <c r="L24" s="15"/>
    </row>
  </sheetData>
  <sheetProtection/>
  <mergeCells count="50"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4" ht="18.75">
      <c r="C1" s="10" t="s">
        <v>17</v>
      </c>
      <c r="D1" s="10"/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8</v>
      </c>
      <c r="F6" s="69"/>
      <c r="G6" s="68" t="s">
        <v>9</v>
      </c>
      <c r="H6" s="92"/>
      <c r="I6" s="69"/>
      <c r="J6" s="68" t="s">
        <v>16</v>
      </c>
      <c r="K6" s="93"/>
    </row>
    <row r="7" spans="2:11" ht="21.75" customHeight="1">
      <c r="B7" s="3"/>
      <c r="C7" s="72" t="s">
        <v>1</v>
      </c>
      <c r="D7" s="73"/>
      <c r="E7" s="80">
        <v>44675</v>
      </c>
      <c r="F7" s="81"/>
      <c r="G7" s="80">
        <v>855</v>
      </c>
      <c r="H7" s="82"/>
      <c r="I7" s="83"/>
      <c r="J7" s="60">
        <f aca="true" t="shared" si="0" ref="J7:J12">(E7+G7)</f>
        <v>45530</v>
      </c>
      <c r="K7" s="77"/>
    </row>
    <row r="8" spans="2:11" ht="21.75" customHeight="1">
      <c r="B8" s="6"/>
      <c r="C8" s="72" t="s">
        <v>2</v>
      </c>
      <c r="D8" s="73"/>
      <c r="E8" s="74">
        <v>6920</v>
      </c>
      <c r="F8" s="75"/>
      <c r="G8" s="74">
        <v>11</v>
      </c>
      <c r="H8" s="76"/>
      <c r="I8" s="61"/>
      <c r="J8" s="74">
        <f t="shared" si="0"/>
        <v>6931</v>
      </c>
      <c r="K8" s="77"/>
    </row>
    <row r="9" spans="2:11" ht="21.75" customHeight="1">
      <c r="B9" s="8"/>
      <c r="C9" s="72" t="s">
        <v>3</v>
      </c>
      <c r="D9" s="73"/>
      <c r="E9" s="80">
        <v>43903</v>
      </c>
      <c r="F9" s="81"/>
      <c r="G9" s="80">
        <v>796</v>
      </c>
      <c r="H9" s="82"/>
      <c r="I9" s="83"/>
      <c r="J9" s="60">
        <f t="shared" si="0"/>
        <v>44699</v>
      </c>
      <c r="K9" s="77"/>
    </row>
    <row r="10" spans="2:11" ht="21.75" customHeight="1">
      <c r="B10" s="11" t="s">
        <v>6</v>
      </c>
      <c r="C10" s="72" t="s">
        <v>2</v>
      </c>
      <c r="D10" s="73"/>
      <c r="E10" s="74">
        <v>8404</v>
      </c>
      <c r="F10" s="75"/>
      <c r="G10" s="74">
        <v>17</v>
      </c>
      <c r="H10" s="76"/>
      <c r="I10" s="61"/>
      <c r="J10" s="74">
        <f t="shared" si="0"/>
        <v>8421</v>
      </c>
      <c r="K10" s="77"/>
    </row>
    <row r="11" spans="2:11" ht="21.75" customHeight="1">
      <c r="B11" s="8"/>
      <c r="C11" s="72" t="s">
        <v>4</v>
      </c>
      <c r="D11" s="73"/>
      <c r="E11" s="60">
        <v>88578</v>
      </c>
      <c r="F11" s="88"/>
      <c r="G11" s="60">
        <f>(G7+G9)</f>
        <v>1651</v>
      </c>
      <c r="H11" s="89"/>
      <c r="I11" s="61"/>
      <c r="J11" s="60">
        <f t="shared" si="0"/>
        <v>90229</v>
      </c>
      <c r="K11" s="77"/>
    </row>
    <row r="12" spans="2:11" ht="21.75" customHeight="1">
      <c r="B12" s="7"/>
      <c r="C12" s="72" t="s">
        <v>2</v>
      </c>
      <c r="D12" s="73"/>
      <c r="E12" s="74">
        <v>15324</v>
      </c>
      <c r="F12" s="75"/>
      <c r="G12" s="74">
        <f>(G8+G10)</f>
        <v>28</v>
      </c>
      <c r="H12" s="76"/>
      <c r="I12" s="61"/>
      <c r="J12" s="74">
        <f t="shared" si="0"/>
        <v>15352</v>
      </c>
      <c r="K12" s="77"/>
    </row>
    <row r="13" spans="2:11" ht="21.75" customHeight="1">
      <c r="B13" s="23" t="s">
        <v>7</v>
      </c>
      <c r="C13" s="21"/>
      <c r="D13" s="22"/>
      <c r="E13" s="80">
        <v>33087</v>
      </c>
      <c r="F13" s="81"/>
      <c r="G13" s="80">
        <v>1111</v>
      </c>
      <c r="H13" s="82"/>
      <c r="I13" s="83"/>
      <c r="J13" s="60">
        <v>34030</v>
      </c>
      <c r="K13" s="77"/>
    </row>
    <row r="14" spans="2:11" ht="21.75" customHeight="1" thickBot="1">
      <c r="B14" s="9"/>
      <c r="C14" s="84" t="s">
        <v>5</v>
      </c>
      <c r="D14" s="85"/>
      <c r="E14" s="86"/>
      <c r="F14" s="87"/>
      <c r="G14" s="58">
        <v>168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45530</v>
      </c>
      <c r="E21" s="61"/>
      <c r="F21" s="62">
        <v>45602</v>
      </c>
      <c r="G21" s="63"/>
      <c r="H21" s="24">
        <f>(D21-F21)</f>
        <v>-72</v>
      </c>
      <c r="I21" s="62">
        <v>45672</v>
      </c>
      <c r="J21" s="63"/>
      <c r="K21" s="26">
        <f>(D21-I21)</f>
        <v>-142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44699</v>
      </c>
      <c r="E22" s="61"/>
      <c r="F22" s="62">
        <v>44759</v>
      </c>
      <c r="G22" s="63"/>
      <c r="H22" s="24">
        <f>(D22-F22)</f>
        <v>-60</v>
      </c>
      <c r="I22" s="62">
        <v>44745</v>
      </c>
      <c r="J22" s="63"/>
      <c r="K22" s="26">
        <f>(D22-I22)</f>
        <v>-46</v>
      </c>
      <c r="L22" s="15"/>
    </row>
    <row r="23" spans="2:12" ht="21.75" customHeight="1">
      <c r="B23" s="7"/>
      <c r="C23" s="20" t="s">
        <v>4</v>
      </c>
      <c r="D23" s="60">
        <f>J11</f>
        <v>90229</v>
      </c>
      <c r="E23" s="61"/>
      <c r="F23" s="62">
        <v>90361</v>
      </c>
      <c r="G23" s="63"/>
      <c r="H23" s="24">
        <f>(D23-F23)</f>
        <v>-132</v>
      </c>
      <c r="I23" s="62">
        <f>SUM(I21:J22)</f>
        <v>90417</v>
      </c>
      <c r="J23" s="63"/>
      <c r="K23" s="26">
        <f>(D23-I23)</f>
        <v>-188</v>
      </c>
      <c r="L23" s="15"/>
    </row>
    <row r="24" spans="2:12" ht="21.75" customHeight="1" thickBot="1">
      <c r="B24" s="19" t="s">
        <v>7</v>
      </c>
      <c r="C24" s="12"/>
      <c r="D24" s="56">
        <f>J13</f>
        <v>34030</v>
      </c>
      <c r="E24" s="57"/>
      <c r="F24" s="58">
        <v>34023</v>
      </c>
      <c r="G24" s="59"/>
      <c r="H24" s="25">
        <f>(D24-F24)</f>
        <v>7</v>
      </c>
      <c r="I24" s="58">
        <v>33640</v>
      </c>
      <c r="J24" s="59"/>
      <c r="K24" s="27">
        <f>(D24-I24)</f>
        <v>390</v>
      </c>
      <c r="L24" s="15"/>
    </row>
  </sheetData>
  <sheetProtection/>
  <mergeCells count="50"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E14:F14"/>
    <mergeCell ref="G14:I14"/>
    <mergeCell ref="J14:K14"/>
    <mergeCell ref="D20:E20"/>
    <mergeCell ref="F20:G20"/>
    <mergeCell ref="I20:J20"/>
    <mergeCell ref="F23:G23"/>
    <mergeCell ref="I23:J23"/>
    <mergeCell ref="C12:D12"/>
    <mergeCell ref="E12:F12"/>
    <mergeCell ref="G12:I12"/>
    <mergeCell ref="J12:K12"/>
    <mergeCell ref="E13:F13"/>
    <mergeCell ref="G13:I13"/>
    <mergeCell ref="J13:K13"/>
    <mergeCell ref="C14:D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C7:D7"/>
    <mergeCell ref="E7:F7"/>
    <mergeCell ref="G7:I7"/>
    <mergeCell ref="J7:K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N13" sqref="N13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4" ht="18.75" customHeight="1">
      <c r="C1" s="10" t="s">
        <v>18</v>
      </c>
      <c r="D1" s="10"/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8</v>
      </c>
      <c r="F6" s="69"/>
      <c r="G6" s="68" t="s">
        <v>9</v>
      </c>
      <c r="H6" s="92"/>
      <c r="I6" s="69"/>
      <c r="J6" s="68" t="s">
        <v>16</v>
      </c>
      <c r="K6" s="93"/>
    </row>
    <row r="7" spans="2:11" ht="21.75" customHeight="1">
      <c r="B7" s="3"/>
      <c r="C7" s="72" t="s">
        <v>1</v>
      </c>
      <c r="D7" s="73"/>
      <c r="E7" s="80">
        <v>44865</v>
      </c>
      <c r="F7" s="81"/>
      <c r="G7" s="80">
        <v>807</v>
      </c>
      <c r="H7" s="82"/>
      <c r="I7" s="83"/>
      <c r="J7" s="60">
        <f aca="true" t="shared" si="0" ref="J7:J12">(E7+G7)</f>
        <v>45672</v>
      </c>
      <c r="K7" s="77"/>
    </row>
    <row r="8" spans="2:11" ht="21.75" customHeight="1">
      <c r="B8" s="6"/>
      <c r="C8" s="72" t="s">
        <v>2</v>
      </c>
      <c r="D8" s="73"/>
      <c r="E8" s="74">
        <v>6594</v>
      </c>
      <c r="F8" s="75"/>
      <c r="G8" s="74">
        <v>11</v>
      </c>
      <c r="H8" s="76"/>
      <c r="I8" s="61"/>
      <c r="J8" s="74">
        <f t="shared" si="0"/>
        <v>6605</v>
      </c>
      <c r="K8" s="77"/>
    </row>
    <row r="9" spans="2:11" ht="21.75" customHeight="1">
      <c r="B9" s="8"/>
      <c r="C9" s="72" t="s">
        <v>3</v>
      </c>
      <c r="D9" s="73"/>
      <c r="E9" s="80">
        <v>43960</v>
      </c>
      <c r="F9" s="81"/>
      <c r="G9" s="80">
        <v>785</v>
      </c>
      <c r="H9" s="82"/>
      <c r="I9" s="83"/>
      <c r="J9" s="60">
        <f t="shared" si="0"/>
        <v>44745</v>
      </c>
      <c r="K9" s="77"/>
    </row>
    <row r="10" spans="2:11" ht="21.75" customHeight="1">
      <c r="B10" s="11" t="s">
        <v>6</v>
      </c>
      <c r="C10" s="72" t="s">
        <v>2</v>
      </c>
      <c r="D10" s="73"/>
      <c r="E10" s="74">
        <v>8030</v>
      </c>
      <c r="F10" s="75"/>
      <c r="G10" s="74">
        <v>18</v>
      </c>
      <c r="H10" s="76"/>
      <c r="I10" s="61"/>
      <c r="J10" s="74">
        <f t="shared" si="0"/>
        <v>8048</v>
      </c>
      <c r="K10" s="77"/>
    </row>
    <row r="11" spans="2:11" ht="21.75" customHeight="1">
      <c r="B11" s="8"/>
      <c r="C11" s="72" t="s">
        <v>4</v>
      </c>
      <c r="D11" s="73"/>
      <c r="E11" s="60">
        <f>(E7+E9)</f>
        <v>88825</v>
      </c>
      <c r="F11" s="88"/>
      <c r="G11" s="60">
        <f>(G7+G9)</f>
        <v>1592</v>
      </c>
      <c r="H11" s="89"/>
      <c r="I11" s="61"/>
      <c r="J11" s="60">
        <f t="shared" si="0"/>
        <v>90417</v>
      </c>
      <c r="K11" s="77"/>
    </row>
    <row r="12" spans="2:11" ht="21.75" customHeight="1">
      <c r="B12" s="7"/>
      <c r="C12" s="72" t="s">
        <v>2</v>
      </c>
      <c r="D12" s="73"/>
      <c r="E12" s="74">
        <f>(E8+E10)</f>
        <v>14624</v>
      </c>
      <c r="F12" s="75"/>
      <c r="G12" s="74">
        <f>(G8+G10)</f>
        <v>29</v>
      </c>
      <c r="H12" s="76"/>
      <c r="I12" s="61"/>
      <c r="J12" s="74">
        <f t="shared" si="0"/>
        <v>14653</v>
      </c>
      <c r="K12" s="77"/>
    </row>
    <row r="13" spans="2:11" ht="21.75" customHeight="1">
      <c r="B13" s="23" t="s">
        <v>7</v>
      </c>
      <c r="C13" s="21"/>
      <c r="D13" s="22"/>
      <c r="E13" s="80">
        <v>32769</v>
      </c>
      <c r="F13" s="81"/>
      <c r="G13" s="80">
        <v>1051</v>
      </c>
      <c r="H13" s="82"/>
      <c r="I13" s="83"/>
      <c r="J13" s="60">
        <f>(E13+G13-G14)</f>
        <v>33640</v>
      </c>
      <c r="K13" s="77"/>
    </row>
    <row r="14" spans="2:11" ht="21.75" customHeight="1" thickBot="1">
      <c r="B14" s="9"/>
      <c r="C14" s="84" t="s">
        <v>5</v>
      </c>
      <c r="D14" s="85"/>
      <c r="E14" s="86"/>
      <c r="F14" s="87"/>
      <c r="G14" s="58">
        <v>180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45672</v>
      </c>
      <c r="E21" s="61"/>
      <c r="F21" s="62">
        <v>45807</v>
      </c>
      <c r="G21" s="63"/>
      <c r="H21" s="24">
        <f>(D21-F21)</f>
        <v>-135</v>
      </c>
      <c r="I21" s="62">
        <v>46052</v>
      </c>
      <c r="J21" s="63"/>
      <c r="K21" s="26">
        <f>(D21-I21)</f>
        <v>-380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44745</v>
      </c>
      <c r="E22" s="61"/>
      <c r="F22" s="62">
        <v>44806</v>
      </c>
      <c r="G22" s="63"/>
      <c r="H22" s="24">
        <f>(D22-F22)</f>
        <v>-61</v>
      </c>
      <c r="I22" s="62">
        <v>44938</v>
      </c>
      <c r="J22" s="63"/>
      <c r="K22" s="26">
        <f>(D22-I22)</f>
        <v>-193</v>
      </c>
      <c r="L22" s="15"/>
    </row>
    <row r="23" spans="2:12" ht="21.75" customHeight="1">
      <c r="B23" s="7"/>
      <c r="C23" s="20" t="s">
        <v>4</v>
      </c>
      <c r="D23" s="60">
        <f>J11</f>
        <v>90417</v>
      </c>
      <c r="E23" s="61"/>
      <c r="F23" s="62">
        <v>90613</v>
      </c>
      <c r="G23" s="63"/>
      <c r="H23" s="24">
        <f>(D23-F23)</f>
        <v>-196</v>
      </c>
      <c r="I23" s="62">
        <v>90990</v>
      </c>
      <c r="J23" s="63"/>
      <c r="K23" s="26">
        <f>(D23-I23)</f>
        <v>-573</v>
      </c>
      <c r="L23" s="15"/>
    </row>
    <row r="24" spans="2:12" ht="21.75" customHeight="1" thickBot="1">
      <c r="B24" s="19" t="s">
        <v>7</v>
      </c>
      <c r="C24" s="12"/>
      <c r="D24" s="56">
        <f>J13</f>
        <v>33640</v>
      </c>
      <c r="E24" s="57"/>
      <c r="F24" s="58">
        <v>33725</v>
      </c>
      <c r="G24" s="59"/>
      <c r="H24" s="25">
        <f>(D24-F24)</f>
        <v>-85</v>
      </c>
      <c r="I24" s="58">
        <v>33509</v>
      </c>
      <c r="J24" s="59"/>
      <c r="K24" s="27">
        <f>(D24-I24)</f>
        <v>131</v>
      </c>
      <c r="L24" s="15"/>
    </row>
  </sheetData>
  <sheetProtection/>
  <mergeCells count="50">
    <mergeCell ref="C6:D6"/>
    <mergeCell ref="E6:F6"/>
    <mergeCell ref="G6:I6"/>
    <mergeCell ref="J6:K6"/>
    <mergeCell ref="C8:D8"/>
    <mergeCell ref="E8:F8"/>
    <mergeCell ref="G8:I8"/>
    <mergeCell ref="J8:K8"/>
    <mergeCell ref="C7:D7"/>
    <mergeCell ref="E7:F7"/>
    <mergeCell ref="G7:I7"/>
    <mergeCell ref="J7:K7"/>
    <mergeCell ref="C10:D10"/>
    <mergeCell ref="E10:F10"/>
    <mergeCell ref="G10:I10"/>
    <mergeCell ref="J10:K10"/>
    <mergeCell ref="C9:D9"/>
    <mergeCell ref="E9:F9"/>
    <mergeCell ref="G9:I9"/>
    <mergeCell ref="J9:K9"/>
    <mergeCell ref="C12:D12"/>
    <mergeCell ref="E12:F12"/>
    <mergeCell ref="G12:I12"/>
    <mergeCell ref="J12:K12"/>
    <mergeCell ref="C11:D11"/>
    <mergeCell ref="E11:F11"/>
    <mergeCell ref="G11:I11"/>
    <mergeCell ref="J11:K11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48" t="s">
        <v>42</v>
      </c>
      <c r="D1" s="149"/>
      <c r="E1" s="10" t="s">
        <v>40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26</v>
      </c>
      <c r="F6" s="69"/>
      <c r="G6" s="68" t="s">
        <v>27</v>
      </c>
      <c r="H6" s="92"/>
      <c r="I6" s="69"/>
      <c r="J6" s="68" t="s">
        <v>16</v>
      </c>
      <c r="K6" s="93"/>
    </row>
    <row r="7" spans="2:11" ht="21.75" customHeight="1">
      <c r="B7" s="78" t="s">
        <v>6</v>
      </c>
      <c r="C7" s="72" t="s">
        <v>1</v>
      </c>
      <c r="D7" s="73"/>
      <c r="E7" s="80">
        <v>43971</v>
      </c>
      <c r="F7" s="81"/>
      <c r="G7" s="80">
        <v>1449</v>
      </c>
      <c r="H7" s="82"/>
      <c r="I7" s="83"/>
      <c r="J7" s="60">
        <f>(E7+G7)</f>
        <v>45420</v>
      </c>
      <c r="K7" s="77"/>
    </row>
    <row r="8" spans="2:11" ht="21.75" customHeight="1">
      <c r="B8" s="94"/>
      <c r="C8" s="72" t="s">
        <v>2</v>
      </c>
      <c r="D8" s="73"/>
      <c r="E8" s="62">
        <v>12333</v>
      </c>
      <c r="F8" s="63"/>
      <c r="G8" s="62">
        <v>47</v>
      </c>
      <c r="H8" s="132"/>
      <c r="I8" s="83"/>
      <c r="J8" s="74">
        <f>(E8+G8)</f>
        <v>12380</v>
      </c>
      <c r="K8" s="77"/>
    </row>
    <row r="9" spans="2:11" ht="21.75" customHeight="1">
      <c r="B9" s="94"/>
      <c r="C9" s="72" t="s">
        <v>3</v>
      </c>
      <c r="D9" s="73"/>
      <c r="E9" s="80">
        <v>43776</v>
      </c>
      <c r="F9" s="81"/>
      <c r="G9" s="80">
        <v>1195</v>
      </c>
      <c r="H9" s="82"/>
      <c r="I9" s="83"/>
      <c r="J9" s="60">
        <f>(E9+G9)</f>
        <v>44971</v>
      </c>
      <c r="K9" s="77"/>
    </row>
    <row r="10" spans="2:11" ht="21.75" customHeight="1">
      <c r="B10" s="94"/>
      <c r="C10" s="72" t="s">
        <v>2</v>
      </c>
      <c r="D10" s="73"/>
      <c r="E10" s="62">
        <v>14374</v>
      </c>
      <c r="F10" s="63"/>
      <c r="G10" s="62">
        <v>63</v>
      </c>
      <c r="H10" s="132"/>
      <c r="I10" s="83"/>
      <c r="J10" s="74">
        <f>(E10+G10)</f>
        <v>14437</v>
      </c>
      <c r="K10" s="77"/>
    </row>
    <row r="11" spans="2:11" ht="21.75" customHeight="1">
      <c r="B11" s="94"/>
      <c r="C11" s="72" t="s">
        <v>4</v>
      </c>
      <c r="D11" s="73"/>
      <c r="E11" s="60">
        <f>E7+E9</f>
        <v>87747</v>
      </c>
      <c r="F11" s="88"/>
      <c r="G11" s="60">
        <v>2644</v>
      </c>
      <c r="H11" s="89"/>
      <c r="I11" s="61"/>
      <c r="J11" s="60">
        <f>(E11+G11)</f>
        <v>90391</v>
      </c>
      <c r="K11" s="77"/>
    </row>
    <row r="12" spans="2:11" ht="21.75" customHeight="1">
      <c r="B12" s="95"/>
      <c r="C12" s="72" t="s">
        <v>2</v>
      </c>
      <c r="D12" s="73"/>
      <c r="E12" s="74">
        <f>E8+E10</f>
        <v>26707</v>
      </c>
      <c r="F12" s="75"/>
      <c r="G12" s="74">
        <v>110</v>
      </c>
      <c r="H12" s="76"/>
      <c r="I12" s="61"/>
      <c r="J12" s="74">
        <f>(E12+G12)</f>
        <v>26817</v>
      </c>
      <c r="K12" s="77"/>
    </row>
    <row r="13" spans="2:11" ht="21.75" customHeight="1">
      <c r="B13" s="78" t="s">
        <v>7</v>
      </c>
      <c r="C13" s="21"/>
      <c r="D13" s="22"/>
      <c r="E13" s="80">
        <v>40145</v>
      </c>
      <c r="F13" s="81"/>
      <c r="G13" s="80">
        <v>1974</v>
      </c>
      <c r="H13" s="82"/>
      <c r="I13" s="83"/>
      <c r="J13" s="60">
        <v>41764</v>
      </c>
      <c r="K13" s="77"/>
    </row>
    <row r="14" spans="2:11" ht="21.75" customHeight="1" thickBot="1">
      <c r="B14" s="79"/>
      <c r="C14" s="84" t="s">
        <v>5</v>
      </c>
      <c r="D14" s="85"/>
      <c r="E14" s="86"/>
      <c r="F14" s="87"/>
      <c r="G14" s="58">
        <f>E13+G13-J13</f>
        <v>355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spans="3:4" ht="13.5">
      <c r="C17" s="13" t="s">
        <v>43</v>
      </c>
      <c r="D17" s="13"/>
    </row>
    <row r="18" ht="45" customHeight="1"/>
    <row r="19" ht="18.75" customHeight="1">
      <c r="B19" s="5" t="s">
        <v>10</v>
      </c>
    </row>
    <row r="20" ht="27.75" customHeight="1" thickBot="1"/>
    <row r="21" spans="2:12" ht="21.75" customHeight="1">
      <c r="B21" s="150"/>
      <c r="C21" s="151"/>
      <c r="D21" s="68" t="s">
        <v>44</v>
      </c>
      <c r="E21" s="69"/>
      <c r="F21" s="68" t="s">
        <v>45</v>
      </c>
      <c r="G21" s="69"/>
      <c r="H21" s="16" t="s">
        <v>11</v>
      </c>
      <c r="I21" s="152" t="s">
        <v>46</v>
      </c>
      <c r="J21" s="153"/>
      <c r="K21" s="17" t="s">
        <v>11</v>
      </c>
      <c r="L21" s="14"/>
    </row>
    <row r="22" spans="2:12" ht="21.75" customHeight="1">
      <c r="B22" s="6"/>
      <c r="C22" s="20" t="s">
        <v>1</v>
      </c>
      <c r="D22" s="134">
        <f>J7</f>
        <v>45420</v>
      </c>
      <c r="E22" s="135"/>
      <c r="F22" s="136">
        <v>45458</v>
      </c>
      <c r="G22" s="137"/>
      <c r="H22" s="138">
        <f>(D22-F22)</f>
        <v>-38</v>
      </c>
      <c r="I22" s="136">
        <v>45427</v>
      </c>
      <c r="J22" s="137"/>
      <c r="K22" s="139">
        <f>(D22-I22)</f>
        <v>-7</v>
      </c>
      <c r="L22" s="15"/>
    </row>
    <row r="23" spans="2:12" ht="21.75" customHeight="1">
      <c r="B23" s="18" t="s">
        <v>6</v>
      </c>
      <c r="C23" s="20" t="s">
        <v>3</v>
      </c>
      <c r="D23" s="134">
        <f>J9</f>
        <v>44971</v>
      </c>
      <c r="E23" s="135"/>
      <c r="F23" s="136">
        <v>44915</v>
      </c>
      <c r="G23" s="137"/>
      <c r="H23" s="138">
        <f>(D23-F23)</f>
        <v>56</v>
      </c>
      <c r="I23" s="136">
        <v>44870</v>
      </c>
      <c r="J23" s="137"/>
      <c r="K23" s="139">
        <f>(D23-I23)</f>
        <v>101</v>
      </c>
      <c r="L23" s="15"/>
    </row>
    <row r="24" spans="2:12" ht="21.75" customHeight="1">
      <c r="B24" s="7"/>
      <c r="C24" s="20" t="s">
        <v>4</v>
      </c>
      <c r="D24" s="134">
        <f>J11</f>
        <v>90391</v>
      </c>
      <c r="E24" s="135"/>
      <c r="F24" s="136">
        <f>F22+F23</f>
        <v>90373</v>
      </c>
      <c r="G24" s="137"/>
      <c r="H24" s="138">
        <f>(D24-F24)</f>
        <v>18</v>
      </c>
      <c r="I24" s="136">
        <f>I22+I23</f>
        <v>90297</v>
      </c>
      <c r="J24" s="137"/>
      <c r="K24" s="139">
        <f>(D24-I24)</f>
        <v>94</v>
      </c>
      <c r="L24" s="15"/>
    </row>
    <row r="25" spans="2:12" ht="21.75" customHeight="1" thickBot="1">
      <c r="B25" s="19" t="s">
        <v>7</v>
      </c>
      <c r="C25" s="12"/>
      <c r="D25" s="140">
        <f>J13</f>
        <v>41764</v>
      </c>
      <c r="E25" s="141"/>
      <c r="F25" s="142">
        <v>41623</v>
      </c>
      <c r="G25" s="143"/>
      <c r="H25" s="144">
        <f>(D25-F25)</f>
        <v>141</v>
      </c>
      <c r="I25" s="142">
        <v>41209</v>
      </c>
      <c r="J25" s="143"/>
      <c r="K25" s="145">
        <f>(D25-I25)</f>
        <v>555</v>
      </c>
      <c r="L25" s="15"/>
    </row>
  </sheetData>
  <sheetProtection/>
  <mergeCells count="54">
    <mergeCell ref="D24:E24"/>
    <mergeCell ref="F24:G24"/>
    <mergeCell ref="I24:J24"/>
    <mergeCell ref="D25:E25"/>
    <mergeCell ref="F25:G25"/>
    <mergeCell ref="I25:J25"/>
    <mergeCell ref="D22:E22"/>
    <mergeCell ref="F22:G22"/>
    <mergeCell ref="I22:J22"/>
    <mergeCell ref="D23:E23"/>
    <mergeCell ref="F23:G23"/>
    <mergeCell ref="I23:J23"/>
    <mergeCell ref="G14:I14"/>
    <mergeCell ref="J14:K14"/>
    <mergeCell ref="B21:C21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46" t="s">
        <v>41</v>
      </c>
      <c r="D1" s="147"/>
      <c r="E1" s="10" t="s">
        <v>40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26</v>
      </c>
      <c r="F6" s="69"/>
      <c r="G6" s="68" t="s">
        <v>27</v>
      </c>
      <c r="H6" s="92"/>
      <c r="I6" s="69"/>
      <c r="J6" s="68" t="s">
        <v>16</v>
      </c>
      <c r="K6" s="93"/>
    </row>
    <row r="7" spans="2:11" ht="21.75" customHeight="1">
      <c r="B7" s="78" t="s">
        <v>6</v>
      </c>
      <c r="C7" s="72" t="s">
        <v>1</v>
      </c>
      <c r="D7" s="73"/>
      <c r="E7" s="80">
        <v>43962</v>
      </c>
      <c r="F7" s="81"/>
      <c r="G7" s="80">
        <v>1465</v>
      </c>
      <c r="H7" s="82"/>
      <c r="I7" s="83"/>
      <c r="J7" s="60">
        <v>45427</v>
      </c>
      <c r="K7" s="77"/>
    </row>
    <row r="8" spans="2:11" ht="21.75" customHeight="1">
      <c r="B8" s="94"/>
      <c r="C8" s="72" t="s">
        <v>2</v>
      </c>
      <c r="D8" s="73"/>
      <c r="E8" s="62">
        <v>12213</v>
      </c>
      <c r="F8" s="63"/>
      <c r="G8" s="62">
        <v>46</v>
      </c>
      <c r="H8" s="132"/>
      <c r="I8" s="83"/>
      <c r="J8" s="74">
        <v>12259</v>
      </c>
      <c r="K8" s="77"/>
    </row>
    <row r="9" spans="2:11" ht="21.75" customHeight="1">
      <c r="B9" s="94"/>
      <c r="C9" s="72" t="s">
        <v>3</v>
      </c>
      <c r="D9" s="73"/>
      <c r="E9" s="80">
        <v>43680</v>
      </c>
      <c r="F9" s="81"/>
      <c r="G9" s="80">
        <v>1190</v>
      </c>
      <c r="H9" s="82"/>
      <c r="I9" s="83"/>
      <c r="J9" s="60">
        <v>44870</v>
      </c>
      <c r="K9" s="77"/>
    </row>
    <row r="10" spans="2:11" ht="21.75" customHeight="1">
      <c r="B10" s="94"/>
      <c r="C10" s="72" t="s">
        <v>2</v>
      </c>
      <c r="D10" s="73"/>
      <c r="E10" s="62">
        <v>14113</v>
      </c>
      <c r="F10" s="63"/>
      <c r="G10" s="62">
        <v>54</v>
      </c>
      <c r="H10" s="132"/>
      <c r="I10" s="83"/>
      <c r="J10" s="74">
        <v>14167</v>
      </c>
      <c r="K10" s="77"/>
    </row>
    <row r="11" spans="2:11" ht="21.75" customHeight="1">
      <c r="B11" s="94"/>
      <c r="C11" s="72" t="s">
        <v>4</v>
      </c>
      <c r="D11" s="73"/>
      <c r="E11" s="60">
        <v>87642</v>
      </c>
      <c r="F11" s="88"/>
      <c r="G11" s="60">
        <v>2655</v>
      </c>
      <c r="H11" s="89"/>
      <c r="I11" s="61"/>
      <c r="J11" s="60">
        <v>90297</v>
      </c>
      <c r="K11" s="77"/>
    </row>
    <row r="12" spans="2:11" ht="21.75" customHeight="1">
      <c r="B12" s="95"/>
      <c r="C12" s="72" t="s">
        <v>2</v>
      </c>
      <c r="D12" s="73"/>
      <c r="E12" s="74">
        <v>26326</v>
      </c>
      <c r="F12" s="75"/>
      <c r="G12" s="74">
        <v>100</v>
      </c>
      <c r="H12" s="76"/>
      <c r="I12" s="61"/>
      <c r="J12" s="74">
        <v>26426</v>
      </c>
      <c r="K12" s="77"/>
    </row>
    <row r="13" spans="2:11" ht="21.75" customHeight="1">
      <c r="B13" s="78" t="s">
        <v>7</v>
      </c>
      <c r="C13" s="21"/>
      <c r="D13" s="22"/>
      <c r="E13" s="80">
        <v>39523</v>
      </c>
      <c r="F13" s="81"/>
      <c r="G13" s="80">
        <v>2028</v>
      </c>
      <c r="H13" s="82"/>
      <c r="I13" s="83"/>
      <c r="J13" s="80">
        <v>41209</v>
      </c>
      <c r="K13" s="133"/>
    </row>
    <row r="14" spans="2:11" ht="21.75" customHeight="1" thickBot="1">
      <c r="B14" s="79"/>
      <c r="C14" s="84" t="s">
        <v>5</v>
      </c>
      <c r="D14" s="85"/>
      <c r="E14" s="86"/>
      <c r="F14" s="87"/>
      <c r="G14" s="58">
        <v>342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134">
        <v>45427</v>
      </c>
      <c r="E21" s="135"/>
      <c r="F21" s="136">
        <v>45546</v>
      </c>
      <c r="G21" s="137"/>
      <c r="H21" s="138">
        <v>-119</v>
      </c>
      <c r="I21" s="136">
        <v>45386</v>
      </c>
      <c r="J21" s="137"/>
      <c r="K21" s="139">
        <v>41</v>
      </c>
      <c r="L21" s="15"/>
    </row>
    <row r="22" spans="2:12" ht="21.75" customHeight="1">
      <c r="B22" s="18" t="s">
        <v>6</v>
      </c>
      <c r="C22" s="20" t="s">
        <v>3</v>
      </c>
      <c r="D22" s="134">
        <v>44870</v>
      </c>
      <c r="E22" s="135"/>
      <c r="F22" s="136">
        <v>44863</v>
      </c>
      <c r="G22" s="137"/>
      <c r="H22" s="138">
        <v>7</v>
      </c>
      <c r="I22" s="136">
        <v>44801</v>
      </c>
      <c r="J22" s="137"/>
      <c r="K22" s="139">
        <v>69</v>
      </c>
      <c r="L22" s="15"/>
    </row>
    <row r="23" spans="2:12" ht="21.75" customHeight="1">
      <c r="B23" s="7"/>
      <c r="C23" s="20" t="s">
        <v>4</v>
      </c>
      <c r="D23" s="134">
        <v>90297</v>
      </c>
      <c r="E23" s="135"/>
      <c r="F23" s="136">
        <v>90409</v>
      </c>
      <c r="G23" s="137"/>
      <c r="H23" s="138">
        <v>-112</v>
      </c>
      <c r="I23" s="136">
        <v>90187</v>
      </c>
      <c r="J23" s="137"/>
      <c r="K23" s="139">
        <v>110</v>
      </c>
      <c r="L23" s="15"/>
    </row>
    <row r="24" spans="2:12" ht="21.75" customHeight="1" thickBot="1">
      <c r="B24" s="19" t="s">
        <v>7</v>
      </c>
      <c r="C24" s="12"/>
      <c r="D24" s="140">
        <v>41209</v>
      </c>
      <c r="E24" s="141"/>
      <c r="F24" s="142">
        <v>41167</v>
      </c>
      <c r="G24" s="143"/>
      <c r="H24" s="144">
        <v>42</v>
      </c>
      <c r="I24" s="142">
        <v>40577</v>
      </c>
      <c r="J24" s="143"/>
      <c r="K24" s="145">
        <v>632</v>
      </c>
      <c r="L24" s="15"/>
    </row>
  </sheetData>
  <sheetProtection/>
  <mergeCells count="53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46" t="s">
        <v>39</v>
      </c>
      <c r="D1" s="147"/>
      <c r="E1" s="10" t="s">
        <v>40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26</v>
      </c>
      <c r="F6" s="69"/>
      <c r="G6" s="68" t="s">
        <v>27</v>
      </c>
      <c r="H6" s="92"/>
      <c r="I6" s="69"/>
      <c r="J6" s="68" t="s">
        <v>16</v>
      </c>
      <c r="K6" s="93"/>
    </row>
    <row r="7" spans="2:11" ht="21.75" customHeight="1">
      <c r="B7" s="78" t="s">
        <v>6</v>
      </c>
      <c r="C7" s="72" t="s">
        <v>1</v>
      </c>
      <c r="D7" s="73"/>
      <c r="E7" s="80">
        <v>43931</v>
      </c>
      <c r="F7" s="81"/>
      <c r="G7" s="80">
        <v>1455</v>
      </c>
      <c r="H7" s="82"/>
      <c r="I7" s="83"/>
      <c r="J7" s="60">
        <v>45386</v>
      </c>
      <c r="K7" s="77"/>
    </row>
    <row r="8" spans="2:11" ht="21.75" customHeight="1">
      <c r="B8" s="94"/>
      <c r="C8" s="72" t="s">
        <v>2</v>
      </c>
      <c r="D8" s="73"/>
      <c r="E8" s="62">
        <v>12005</v>
      </c>
      <c r="F8" s="63"/>
      <c r="G8" s="62">
        <v>41</v>
      </c>
      <c r="H8" s="132"/>
      <c r="I8" s="83"/>
      <c r="J8" s="74">
        <v>12046</v>
      </c>
      <c r="K8" s="77"/>
    </row>
    <row r="9" spans="2:11" ht="21.75" customHeight="1">
      <c r="B9" s="94"/>
      <c r="C9" s="72" t="s">
        <v>3</v>
      </c>
      <c r="D9" s="73"/>
      <c r="E9" s="80">
        <v>43659</v>
      </c>
      <c r="F9" s="81"/>
      <c r="G9" s="80">
        <v>1142</v>
      </c>
      <c r="H9" s="82"/>
      <c r="I9" s="83"/>
      <c r="J9" s="60">
        <v>44801</v>
      </c>
      <c r="K9" s="77"/>
    </row>
    <row r="10" spans="2:11" ht="21.75" customHeight="1">
      <c r="B10" s="94"/>
      <c r="C10" s="72" t="s">
        <v>2</v>
      </c>
      <c r="D10" s="73"/>
      <c r="E10" s="62">
        <v>13842</v>
      </c>
      <c r="F10" s="63"/>
      <c r="G10" s="62">
        <v>44</v>
      </c>
      <c r="H10" s="132"/>
      <c r="I10" s="83"/>
      <c r="J10" s="74">
        <v>13886</v>
      </c>
      <c r="K10" s="77"/>
    </row>
    <row r="11" spans="2:11" ht="21.75" customHeight="1">
      <c r="B11" s="94"/>
      <c r="C11" s="72" t="s">
        <v>4</v>
      </c>
      <c r="D11" s="73"/>
      <c r="E11" s="60">
        <v>87590</v>
      </c>
      <c r="F11" s="88"/>
      <c r="G11" s="60">
        <v>2597</v>
      </c>
      <c r="H11" s="89"/>
      <c r="I11" s="61"/>
      <c r="J11" s="60">
        <v>90187</v>
      </c>
      <c r="K11" s="77"/>
    </row>
    <row r="12" spans="2:11" ht="21.75" customHeight="1">
      <c r="B12" s="95"/>
      <c r="C12" s="72" t="s">
        <v>2</v>
      </c>
      <c r="D12" s="73"/>
      <c r="E12" s="74">
        <v>25847</v>
      </c>
      <c r="F12" s="75"/>
      <c r="G12" s="74">
        <v>85</v>
      </c>
      <c r="H12" s="76"/>
      <c r="I12" s="61"/>
      <c r="J12" s="74">
        <v>25932</v>
      </c>
      <c r="K12" s="77"/>
    </row>
    <row r="13" spans="2:11" ht="21.75" customHeight="1">
      <c r="B13" s="78" t="s">
        <v>7</v>
      </c>
      <c r="C13" s="21"/>
      <c r="D13" s="22"/>
      <c r="E13" s="80">
        <v>38956</v>
      </c>
      <c r="F13" s="81"/>
      <c r="G13" s="80">
        <v>1963</v>
      </c>
      <c r="H13" s="82"/>
      <c r="I13" s="83"/>
      <c r="J13" s="80">
        <v>40577</v>
      </c>
      <c r="K13" s="133"/>
    </row>
    <row r="14" spans="2:11" ht="21.75" customHeight="1" thickBot="1">
      <c r="B14" s="79"/>
      <c r="C14" s="84" t="s">
        <v>5</v>
      </c>
      <c r="D14" s="85"/>
      <c r="E14" s="86"/>
      <c r="F14" s="87"/>
      <c r="G14" s="58">
        <v>342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134">
        <v>45386</v>
      </c>
      <c r="E21" s="135"/>
      <c r="F21" s="136">
        <v>45411</v>
      </c>
      <c r="G21" s="137"/>
      <c r="H21" s="138">
        <v>-25</v>
      </c>
      <c r="I21" s="136">
        <v>45355</v>
      </c>
      <c r="J21" s="137"/>
      <c r="K21" s="139">
        <v>31</v>
      </c>
      <c r="L21" s="15"/>
    </row>
    <row r="22" spans="2:12" ht="21.75" customHeight="1">
      <c r="B22" s="18" t="s">
        <v>6</v>
      </c>
      <c r="C22" s="20" t="s">
        <v>3</v>
      </c>
      <c r="D22" s="134">
        <v>44801</v>
      </c>
      <c r="E22" s="135"/>
      <c r="F22" s="136">
        <v>44786</v>
      </c>
      <c r="G22" s="137"/>
      <c r="H22" s="138">
        <v>15</v>
      </c>
      <c r="I22" s="136">
        <v>44852</v>
      </c>
      <c r="J22" s="137"/>
      <c r="K22" s="139">
        <v>-51</v>
      </c>
      <c r="L22" s="15"/>
    </row>
    <row r="23" spans="2:12" ht="21.75" customHeight="1">
      <c r="B23" s="7"/>
      <c r="C23" s="20" t="s">
        <v>4</v>
      </c>
      <c r="D23" s="134">
        <v>90187</v>
      </c>
      <c r="E23" s="135"/>
      <c r="F23" s="136">
        <v>90197</v>
      </c>
      <c r="G23" s="137"/>
      <c r="H23" s="138">
        <v>-10</v>
      </c>
      <c r="I23" s="136">
        <v>90207</v>
      </c>
      <c r="J23" s="137"/>
      <c r="K23" s="139">
        <v>-20</v>
      </c>
      <c r="L23" s="15"/>
    </row>
    <row r="24" spans="2:12" ht="21.75" customHeight="1" thickBot="1">
      <c r="B24" s="19" t="s">
        <v>7</v>
      </c>
      <c r="C24" s="12"/>
      <c r="D24" s="140">
        <v>40577</v>
      </c>
      <c r="E24" s="141"/>
      <c r="F24" s="142">
        <v>40486</v>
      </c>
      <c r="G24" s="143"/>
      <c r="H24" s="144">
        <v>91</v>
      </c>
      <c r="I24" s="142">
        <v>40026</v>
      </c>
      <c r="J24" s="143"/>
      <c r="K24" s="145">
        <v>551</v>
      </c>
      <c r="L24" s="15"/>
    </row>
  </sheetData>
  <sheetProtection/>
  <mergeCells count="53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  <mergeCell ref="B7:B12"/>
    <mergeCell ref="C7:D7"/>
    <mergeCell ref="E7:F7"/>
    <mergeCell ref="G7:I7"/>
    <mergeCell ref="J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I5" sqref="I5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0" t="s">
        <v>38</v>
      </c>
      <c r="D1" s="10"/>
      <c r="E1" s="10" t="s">
        <v>29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26</v>
      </c>
      <c r="F6" s="69"/>
      <c r="G6" s="68" t="s">
        <v>27</v>
      </c>
      <c r="H6" s="92"/>
      <c r="I6" s="69"/>
      <c r="J6" s="68" t="s">
        <v>16</v>
      </c>
      <c r="K6" s="93"/>
    </row>
    <row r="7" spans="2:11" ht="21.75" customHeight="1">
      <c r="B7" s="78" t="s">
        <v>6</v>
      </c>
      <c r="C7" s="72" t="s">
        <v>1</v>
      </c>
      <c r="D7" s="73"/>
      <c r="E7" s="80">
        <v>44090</v>
      </c>
      <c r="F7" s="81"/>
      <c r="G7" s="80">
        <v>1265</v>
      </c>
      <c r="H7" s="82"/>
      <c r="I7" s="83"/>
      <c r="J7" s="60">
        <f aca="true" t="shared" si="0" ref="J7:J12">(E7+G7)</f>
        <v>45355</v>
      </c>
      <c r="K7" s="77"/>
    </row>
    <row r="8" spans="2:11" ht="21.75" customHeight="1">
      <c r="B8" s="94"/>
      <c r="C8" s="72" t="s">
        <v>2</v>
      </c>
      <c r="D8" s="73"/>
      <c r="E8" s="62">
        <v>11781</v>
      </c>
      <c r="F8" s="63"/>
      <c r="G8" s="62">
        <v>33</v>
      </c>
      <c r="H8" s="132"/>
      <c r="I8" s="83"/>
      <c r="J8" s="74">
        <f t="shared" si="0"/>
        <v>11814</v>
      </c>
      <c r="K8" s="77"/>
    </row>
    <row r="9" spans="2:11" ht="21.75" customHeight="1">
      <c r="B9" s="94"/>
      <c r="C9" s="72" t="s">
        <v>3</v>
      </c>
      <c r="D9" s="73"/>
      <c r="E9" s="80">
        <v>43834</v>
      </c>
      <c r="F9" s="81"/>
      <c r="G9" s="80">
        <v>1018</v>
      </c>
      <c r="H9" s="82"/>
      <c r="I9" s="83"/>
      <c r="J9" s="60">
        <f t="shared" si="0"/>
        <v>44852</v>
      </c>
      <c r="K9" s="77"/>
    </row>
    <row r="10" spans="2:11" ht="21.75" customHeight="1">
      <c r="B10" s="94"/>
      <c r="C10" s="72" t="s">
        <v>2</v>
      </c>
      <c r="D10" s="73"/>
      <c r="E10" s="62">
        <v>13601</v>
      </c>
      <c r="F10" s="63"/>
      <c r="G10" s="62">
        <v>38</v>
      </c>
      <c r="H10" s="132"/>
      <c r="I10" s="83"/>
      <c r="J10" s="74">
        <f t="shared" si="0"/>
        <v>13639</v>
      </c>
      <c r="K10" s="77"/>
    </row>
    <row r="11" spans="2:11" ht="21.75" customHeight="1">
      <c r="B11" s="94"/>
      <c r="C11" s="72" t="s">
        <v>4</v>
      </c>
      <c r="D11" s="73"/>
      <c r="E11" s="60">
        <f>E7+E9</f>
        <v>87924</v>
      </c>
      <c r="F11" s="88"/>
      <c r="G11" s="60">
        <f>G7+G9</f>
        <v>2283</v>
      </c>
      <c r="H11" s="89"/>
      <c r="I11" s="61"/>
      <c r="J11" s="60">
        <f t="shared" si="0"/>
        <v>90207</v>
      </c>
      <c r="K11" s="77"/>
    </row>
    <row r="12" spans="2:11" ht="21.75" customHeight="1">
      <c r="B12" s="95"/>
      <c r="C12" s="72" t="s">
        <v>2</v>
      </c>
      <c r="D12" s="73"/>
      <c r="E12" s="74">
        <f>E8+E10</f>
        <v>25382</v>
      </c>
      <c r="F12" s="75"/>
      <c r="G12" s="74">
        <f>G8+G10</f>
        <v>71</v>
      </c>
      <c r="H12" s="76"/>
      <c r="I12" s="61"/>
      <c r="J12" s="74">
        <f t="shared" si="0"/>
        <v>25453</v>
      </c>
      <c r="K12" s="77"/>
    </row>
    <row r="13" spans="2:11" ht="21.75" customHeight="1">
      <c r="B13" s="78" t="s">
        <v>7</v>
      </c>
      <c r="C13" s="21"/>
      <c r="D13" s="22"/>
      <c r="E13" s="80">
        <v>38678</v>
      </c>
      <c r="F13" s="81"/>
      <c r="G13" s="80">
        <v>1692</v>
      </c>
      <c r="H13" s="82"/>
      <c r="I13" s="83"/>
      <c r="J13" s="80">
        <v>40026</v>
      </c>
      <c r="K13" s="133"/>
    </row>
    <row r="14" spans="2:11" ht="21.75" customHeight="1" thickBot="1">
      <c r="B14" s="79"/>
      <c r="C14" s="84" t="s">
        <v>5</v>
      </c>
      <c r="D14" s="85"/>
      <c r="E14" s="86"/>
      <c r="F14" s="87"/>
      <c r="G14" s="58">
        <f>E13+G13-J13</f>
        <v>344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134">
        <f>J7</f>
        <v>45355</v>
      </c>
      <c r="E21" s="135"/>
      <c r="F21" s="136">
        <f>'[1]3月'!$D$21</f>
        <v>45358</v>
      </c>
      <c r="G21" s="137"/>
      <c r="H21" s="138">
        <f>(D21-F21)</f>
        <v>-3</v>
      </c>
      <c r="I21" s="136">
        <f>'[1]4月'!$D$21</f>
        <v>45261</v>
      </c>
      <c r="J21" s="137"/>
      <c r="K21" s="139">
        <f>(D21-I21)</f>
        <v>94</v>
      </c>
      <c r="L21" s="15"/>
    </row>
    <row r="22" spans="2:12" ht="21.75" customHeight="1">
      <c r="B22" s="18" t="s">
        <v>6</v>
      </c>
      <c r="C22" s="20" t="s">
        <v>3</v>
      </c>
      <c r="D22" s="134">
        <f>J9</f>
        <v>44852</v>
      </c>
      <c r="E22" s="135"/>
      <c r="F22" s="136">
        <f>'[1]3月'!$D$22</f>
        <v>44882</v>
      </c>
      <c r="G22" s="137"/>
      <c r="H22" s="138">
        <f>(D22-F22)</f>
        <v>-30</v>
      </c>
      <c r="I22" s="136">
        <f>'[1]4月'!$D$22</f>
        <v>44772</v>
      </c>
      <c r="J22" s="137"/>
      <c r="K22" s="139">
        <f>(D22-I22)</f>
        <v>80</v>
      </c>
      <c r="L22" s="15"/>
    </row>
    <row r="23" spans="2:12" ht="21.75" customHeight="1">
      <c r="B23" s="7"/>
      <c r="C23" s="20" t="s">
        <v>4</v>
      </c>
      <c r="D23" s="134">
        <f>D21+D22</f>
        <v>90207</v>
      </c>
      <c r="E23" s="135"/>
      <c r="F23" s="136">
        <f>F21+F22</f>
        <v>90240</v>
      </c>
      <c r="G23" s="137"/>
      <c r="H23" s="138">
        <f>(D23-F23)</f>
        <v>-33</v>
      </c>
      <c r="I23" s="136">
        <f>I21+I22</f>
        <v>90033</v>
      </c>
      <c r="J23" s="137"/>
      <c r="K23" s="139">
        <f>(D23-I23)</f>
        <v>174</v>
      </c>
      <c r="L23" s="15"/>
    </row>
    <row r="24" spans="2:12" ht="21.75" customHeight="1" thickBot="1">
      <c r="B24" s="19" t="s">
        <v>7</v>
      </c>
      <c r="C24" s="12"/>
      <c r="D24" s="140">
        <f>J13</f>
        <v>40026</v>
      </c>
      <c r="E24" s="141"/>
      <c r="F24" s="142">
        <f>'[1]3月'!$D$24</f>
        <v>39906</v>
      </c>
      <c r="G24" s="143"/>
      <c r="H24" s="144">
        <f>(D24-F24)</f>
        <v>120</v>
      </c>
      <c r="I24" s="142">
        <f>'[1]4月'!$D$24</f>
        <v>39315</v>
      </c>
      <c r="J24" s="143"/>
      <c r="K24" s="145">
        <f>(D24-I24)</f>
        <v>711</v>
      </c>
      <c r="L24" s="15"/>
    </row>
  </sheetData>
  <sheetProtection/>
  <mergeCells count="52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0" t="s">
        <v>36</v>
      </c>
      <c r="D1" s="10"/>
      <c r="E1" s="10" t="s">
        <v>37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26</v>
      </c>
      <c r="F6" s="69"/>
      <c r="G6" s="68" t="s">
        <v>27</v>
      </c>
      <c r="H6" s="92"/>
      <c r="I6" s="69"/>
      <c r="J6" s="68" t="s">
        <v>16</v>
      </c>
      <c r="K6" s="93"/>
    </row>
    <row r="7" spans="2:11" ht="21.75" customHeight="1">
      <c r="B7" s="78" t="s">
        <v>6</v>
      </c>
      <c r="C7" s="72" t="s">
        <v>1</v>
      </c>
      <c r="D7" s="73"/>
      <c r="E7" s="80">
        <v>44100</v>
      </c>
      <c r="F7" s="81"/>
      <c r="G7" s="80">
        <v>1161</v>
      </c>
      <c r="H7" s="82"/>
      <c r="I7" s="83"/>
      <c r="J7" s="60">
        <f aca="true" t="shared" si="0" ref="J7:J12">(E7+G7)</f>
        <v>45261</v>
      </c>
      <c r="K7" s="77"/>
    </row>
    <row r="8" spans="2:11" ht="21.75" customHeight="1">
      <c r="B8" s="94"/>
      <c r="C8" s="72" t="s">
        <v>2</v>
      </c>
      <c r="D8" s="73"/>
      <c r="E8" s="74">
        <v>11479</v>
      </c>
      <c r="F8" s="75"/>
      <c r="G8" s="74">
        <v>28</v>
      </c>
      <c r="H8" s="76"/>
      <c r="I8" s="61"/>
      <c r="J8" s="74">
        <f t="shared" si="0"/>
        <v>11507</v>
      </c>
      <c r="K8" s="77"/>
    </row>
    <row r="9" spans="2:11" ht="21.75" customHeight="1">
      <c r="B9" s="94"/>
      <c r="C9" s="72" t="s">
        <v>3</v>
      </c>
      <c r="D9" s="73"/>
      <c r="E9" s="80">
        <v>43841</v>
      </c>
      <c r="F9" s="81"/>
      <c r="G9" s="80">
        <v>931</v>
      </c>
      <c r="H9" s="82"/>
      <c r="I9" s="83"/>
      <c r="J9" s="60">
        <f t="shared" si="0"/>
        <v>44772</v>
      </c>
      <c r="K9" s="77"/>
    </row>
    <row r="10" spans="2:11" ht="21.75" customHeight="1">
      <c r="B10" s="94"/>
      <c r="C10" s="72" t="s">
        <v>2</v>
      </c>
      <c r="D10" s="73"/>
      <c r="E10" s="74">
        <v>13297</v>
      </c>
      <c r="F10" s="75"/>
      <c r="G10" s="74">
        <v>33</v>
      </c>
      <c r="H10" s="76"/>
      <c r="I10" s="61"/>
      <c r="J10" s="74">
        <f t="shared" si="0"/>
        <v>13330</v>
      </c>
      <c r="K10" s="77"/>
    </row>
    <row r="11" spans="2:11" ht="21.75" customHeight="1">
      <c r="B11" s="94"/>
      <c r="C11" s="72" t="s">
        <v>4</v>
      </c>
      <c r="D11" s="73"/>
      <c r="E11" s="60">
        <v>87941</v>
      </c>
      <c r="F11" s="88"/>
      <c r="G11" s="60">
        <v>2092</v>
      </c>
      <c r="H11" s="89"/>
      <c r="I11" s="61"/>
      <c r="J11" s="60">
        <f t="shared" si="0"/>
        <v>90033</v>
      </c>
      <c r="K11" s="77"/>
    </row>
    <row r="12" spans="2:11" ht="21.75" customHeight="1">
      <c r="B12" s="95"/>
      <c r="C12" s="72" t="s">
        <v>2</v>
      </c>
      <c r="D12" s="73"/>
      <c r="E12" s="74">
        <v>24776</v>
      </c>
      <c r="F12" s="75"/>
      <c r="G12" s="74">
        <v>61</v>
      </c>
      <c r="H12" s="76"/>
      <c r="I12" s="61"/>
      <c r="J12" s="74">
        <f t="shared" si="0"/>
        <v>24837</v>
      </c>
      <c r="K12" s="77"/>
    </row>
    <row r="13" spans="2:11" ht="21.75" customHeight="1">
      <c r="B13" s="78" t="s">
        <v>7</v>
      </c>
      <c r="C13" s="21"/>
      <c r="D13" s="22"/>
      <c r="E13" s="80">
        <v>38122</v>
      </c>
      <c r="F13" s="81"/>
      <c r="G13" s="80">
        <v>1535</v>
      </c>
      <c r="H13" s="82"/>
      <c r="I13" s="83"/>
      <c r="J13" s="60">
        <v>39315</v>
      </c>
      <c r="K13" s="77"/>
    </row>
    <row r="14" spans="2:11" ht="21.75" customHeight="1" thickBot="1">
      <c r="B14" s="79"/>
      <c r="C14" s="84" t="s">
        <v>5</v>
      </c>
      <c r="D14" s="85"/>
      <c r="E14" s="86"/>
      <c r="F14" s="87"/>
      <c r="G14" s="58">
        <f>E13+G13-J13</f>
        <v>342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45261</v>
      </c>
      <c r="E21" s="61"/>
      <c r="F21" s="62">
        <v>45307</v>
      </c>
      <c r="G21" s="63"/>
      <c r="H21" s="24">
        <f>(D21-F21)</f>
        <v>-46</v>
      </c>
      <c r="I21" s="62">
        <v>45159</v>
      </c>
      <c r="J21" s="63"/>
      <c r="K21" s="26">
        <f>(D21-I21)</f>
        <v>102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44772</v>
      </c>
      <c r="E22" s="61"/>
      <c r="F22" s="62">
        <v>44792</v>
      </c>
      <c r="G22" s="63"/>
      <c r="H22" s="24">
        <f>(D22-F22)</f>
        <v>-20</v>
      </c>
      <c r="I22" s="62">
        <v>44797</v>
      </c>
      <c r="J22" s="63"/>
      <c r="K22" s="26">
        <f>(D22-I22)</f>
        <v>-25</v>
      </c>
      <c r="L22" s="15"/>
    </row>
    <row r="23" spans="2:12" ht="21.75" customHeight="1">
      <c r="B23" s="7"/>
      <c r="C23" s="20" t="s">
        <v>4</v>
      </c>
      <c r="D23" s="60">
        <f>J11</f>
        <v>90033</v>
      </c>
      <c r="E23" s="61"/>
      <c r="F23" s="62">
        <v>90099</v>
      </c>
      <c r="G23" s="63"/>
      <c r="H23" s="24">
        <f>(D23-F23)</f>
        <v>-66</v>
      </c>
      <c r="I23" s="62">
        <v>89956</v>
      </c>
      <c r="J23" s="63"/>
      <c r="K23" s="26">
        <f>(D23-I23)</f>
        <v>77</v>
      </c>
      <c r="L23" s="15"/>
    </row>
    <row r="24" spans="2:12" ht="21.75" customHeight="1" thickBot="1">
      <c r="B24" s="19" t="s">
        <v>7</v>
      </c>
      <c r="C24" s="12"/>
      <c r="D24" s="56">
        <f>J13</f>
        <v>39315</v>
      </c>
      <c r="E24" s="57"/>
      <c r="F24" s="58">
        <v>39224</v>
      </c>
      <c r="G24" s="59"/>
      <c r="H24" s="25">
        <f>(D24-F24)</f>
        <v>91</v>
      </c>
      <c r="I24" s="58">
        <v>38693</v>
      </c>
      <c r="J24" s="59"/>
      <c r="K24" s="27">
        <f>(D24-I24)</f>
        <v>622</v>
      </c>
      <c r="L24" s="15"/>
    </row>
  </sheetData>
  <sheetProtection/>
  <mergeCells count="52"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F4" sqref="F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0" t="s">
        <v>34</v>
      </c>
      <c r="D1" s="10"/>
      <c r="E1" s="10" t="s">
        <v>35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26</v>
      </c>
      <c r="F6" s="69"/>
      <c r="G6" s="68" t="s">
        <v>27</v>
      </c>
      <c r="H6" s="92"/>
      <c r="I6" s="69"/>
      <c r="J6" s="68" t="s">
        <v>16</v>
      </c>
      <c r="K6" s="93"/>
    </row>
    <row r="7" spans="2:11" ht="21.75" customHeight="1">
      <c r="B7" s="78" t="s">
        <v>6</v>
      </c>
      <c r="C7" s="72" t="s">
        <v>1</v>
      </c>
      <c r="D7" s="73"/>
      <c r="E7" s="80">
        <v>44174</v>
      </c>
      <c r="F7" s="81"/>
      <c r="G7" s="80">
        <v>985</v>
      </c>
      <c r="H7" s="82"/>
      <c r="I7" s="83"/>
      <c r="J7" s="60">
        <f aca="true" t="shared" si="0" ref="J7:J12">(E7+G7)</f>
        <v>45159</v>
      </c>
      <c r="K7" s="77"/>
    </row>
    <row r="8" spans="2:11" ht="21.75" customHeight="1">
      <c r="B8" s="94"/>
      <c r="C8" s="72" t="s">
        <v>2</v>
      </c>
      <c r="D8" s="73"/>
      <c r="E8" s="74">
        <v>11144</v>
      </c>
      <c r="F8" s="75"/>
      <c r="G8" s="74">
        <v>22</v>
      </c>
      <c r="H8" s="76"/>
      <c r="I8" s="61"/>
      <c r="J8" s="74">
        <f t="shared" si="0"/>
        <v>11166</v>
      </c>
      <c r="K8" s="77"/>
    </row>
    <row r="9" spans="2:11" ht="21.75" customHeight="1">
      <c r="B9" s="94"/>
      <c r="C9" s="72" t="s">
        <v>3</v>
      </c>
      <c r="D9" s="73"/>
      <c r="E9" s="80">
        <v>43925</v>
      </c>
      <c r="F9" s="81"/>
      <c r="G9" s="80">
        <v>872</v>
      </c>
      <c r="H9" s="82"/>
      <c r="I9" s="83"/>
      <c r="J9" s="60">
        <f t="shared" si="0"/>
        <v>44797</v>
      </c>
      <c r="K9" s="77"/>
    </row>
    <row r="10" spans="2:11" ht="21.75" customHeight="1">
      <c r="B10" s="94"/>
      <c r="C10" s="72" t="s">
        <v>2</v>
      </c>
      <c r="D10" s="73"/>
      <c r="E10" s="74">
        <v>12878</v>
      </c>
      <c r="F10" s="75"/>
      <c r="G10" s="74">
        <v>31</v>
      </c>
      <c r="H10" s="76"/>
      <c r="I10" s="61"/>
      <c r="J10" s="74">
        <f t="shared" si="0"/>
        <v>12909</v>
      </c>
      <c r="K10" s="77"/>
    </row>
    <row r="11" spans="2:11" ht="21.75" customHeight="1">
      <c r="B11" s="94"/>
      <c r="C11" s="72" t="s">
        <v>4</v>
      </c>
      <c r="D11" s="73"/>
      <c r="E11" s="60">
        <v>88099</v>
      </c>
      <c r="F11" s="88"/>
      <c r="G11" s="60">
        <v>1857</v>
      </c>
      <c r="H11" s="89"/>
      <c r="I11" s="61"/>
      <c r="J11" s="60">
        <f t="shared" si="0"/>
        <v>89956</v>
      </c>
      <c r="K11" s="77"/>
    </row>
    <row r="12" spans="2:11" ht="21.75" customHeight="1">
      <c r="B12" s="95"/>
      <c r="C12" s="72" t="s">
        <v>2</v>
      </c>
      <c r="D12" s="73"/>
      <c r="E12" s="74">
        <v>24022</v>
      </c>
      <c r="F12" s="75"/>
      <c r="G12" s="74">
        <v>53</v>
      </c>
      <c r="H12" s="76"/>
      <c r="I12" s="61"/>
      <c r="J12" s="74">
        <f t="shared" si="0"/>
        <v>24075</v>
      </c>
      <c r="K12" s="77"/>
    </row>
    <row r="13" spans="2:11" ht="21.75" customHeight="1">
      <c r="B13" s="78" t="s">
        <v>7</v>
      </c>
      <c r="C13" s="21"/>
      <c r="D13" s="22"/>
      <c r="E13" s="80">
        <v>37689</v>
      </c>
      <c r="F13" s="81"/>
      <c r="G13" s="80">
        <v>1324</v>
      </c>
      <c r="H13" s="82"/>
      <c r="I13" s="83"/>
      <c r="J13" s="60">
        <v>38693</v>
      </c>
      <c r="K13" s="77"/>
    </row>
    <row r="14" spans="2:11" ht="21.75" customHeight="1" thickBot="1">
      <c r="B14" s="79"/>
      <c r="C14" s="84" t="s">
        <v>5</v>
      </c>
      <c r="D14" s="85"/>
      <c r="E14" s="86"/>
      <c r="F14" s="87"/>
      <c r="G14" s="58">
        <f>E13+G13-J13</f>
        <v>320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45159</v>
      </c>
      <c r="E21" s="61"/>
      <c r="F21" s="62">
        <v>45195</v>
      </c>
      <c r="G21" s="63"/>
      <c r="H21" s="24">
        <f>(D21-F21)</f>
        <v>-36</v>
      </c>
      <c r="I21" s="62">
        <v>44950</v>
      </c>
      <c r="J21" s="63"/>
      <c r="K21" s="26">
        <f>(D21-I21)</f>
        <v>209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44797</v>
      </c>
      <c r="E22" s="61"/>
      <c r="F22" s="62">
        <v>44771</v>
      </c>
      <c r="G22" s="63"/>
      <c r="H22" s="24">
        <f>(D22-F22)</f>
        <v>26</v>
      </c>
      <c r="I22" s="62">
        <v>44706</v>
      </c>
      <c r="J22" s="63"/>
      <c r="K22" s="26">
        <f>(D22-I22)</f>
        <v>91</v>
      </c>
      <c r="L22" s="15"/>
    </row>
    <row r="23" spans="2:12" ht="21.75" customHeight="1">
      <c r="B23" s="7"/>
      <c r="C23" s="20" t="s">
        <v>4</v>
      </c>
      <c r="D23" s="60">
        <f>J11</f>
        <v>89956</v>
      </c>
      <c r="E23" s="61"/>
      <c r="F23" s="62">
        <v>89966</v>
      </c>
      <c r="G23" s="63"/>
      <c r="H23" s="24">
        <f>(D23-F23)</f>
        <v>-10</v>
      </c>
      <c r="I23" s="62">
        <v>89656</v>
      </c>
      <c r="J23" s="63"/>
      <c r="K23" s="26">
        <f>(D23-I23)</f>
        <v>300</v>
      </c>
      <c r="L23" s="15"/>
    </row>
    <row r="24" spans="2:12" ht="21.75" customHeight="1" thickBot="1">
      <c r="B24" s="19" t="s">
        <v>7</v>
      </c>
      <c r="C24" s="12"/>
      <c r="D24" s="56">
        <f>J13</f>
        <v>38693</v>
      </c>
      <c r="E24" s="57"/>
      <c r="F24" s="58">
        <v>38559</v>
      </c>
      <c r="G24" s="59"/>
      <c r="H24" s="25">
        <f>(D24-F24)</f>
        <v>134</v>
      </c>
      <c r="I24" s="58">
        <v>37964</v>
      </c>
      <c r="J24" s="59"/>
      <c r="K24" s="27">
        <f>(D24-I24)</f>
        <v>729</v>
      </c>
      <c r="L24" s="15"/>
    </row>
  </sheetData>
  <sheetProtection/>
  <mergeCells count="52">
    <mergeCell ref="D24:E24"/>
    <mergeCell ref="F24:G24"/>
    <mergeCell ref="I24:J24"/>
    <mergeCell ref="D22:E22"/>
    <mergeCell ref="F22:G22"/>
    <mergeCell ref="I22:J22"/>
    <mergeCell ref="D23:E23"/>
    <mergeCell ref="F23:G23"/>
    <mergeCell ref="I23:J23"/>
    <mergeCell ref="G14:I14"/>
    <mergeCell ref="J14:K14"/>
    <mergeCell ref="D20:E20"/>
    <mergeCell ref="F20:G20"/>
    <mergeCell ref="I20:J20"/>
    <mergeCell ref="D21:E21"/>
    <mergeCell ref="F21:G21"/>
    <mergeCell ref="I21:J2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C10:D10"/>
    <mergeCell ref="E10:F10"/>
    <mergeCell ref="G10:I10"/>
    <mergeCell ref="J10:K10"/>
    <mergeCell ref="C11:D11"/>
    <mergeCell ref="E11:F11"/>
    <mergeCell ref="G11:I11"/>
    <mergeCell ref="J11:K11"/>
    <mergeCell ref="E8:F8"/>
    <mergeCell ref="G8:I8"/>
    <mergeCell ref="J8:K8"/>
    <mergeCell ref="C9:D9"/>
    <mergeCell ref="E9:F9"/>
    <mergeCell ref="G9:I9"/>
    <mergeCell ref="J9:K9"/>
    <mergeCell ref="C6:D6"/>
    <mergeCell ref="E6:F6"/>
    <mergeCell ref="G6:I6"/>
    <mergeCell ref="J6:K6"/>
    <mergeCell ref="B7:B12"/>
    <mergeCell ref="C7:D7"/>
    <mergeCell ref="E7:F7"/>
    <mergeCell ref="G7:I7"/>
    <mergeCell ref="J7:K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4" sqref="G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0" t="s">
        <v>32</v>
      </c>
      <c r="D1" s="10"/>
      <c r="E1" s="10" t="s">
        <v>33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26</v>
      </c>
      <c r="F6" s="69"/>
      <c r="G6" s="68" t="s">
        <v>27</v>
      </c>
      <c r="H6" s="92"/>
      <c r="I6" s="69"/>
      <c r="J6" s="68" t="s">
        <v>16</v>
      </c>
      <c r="K6" s="93"/>
    </row>
    <row r="7" spans="2:11" ht="21.75" customHeight="1">
      <c r="B7" s="3"/>
      <c r="C7" s="72" t="s">
        <v>1</v>
      </c>
      <c r="D7" s="73"/>
      <c r="E7" s="80">
        <v>44100</v>
      </c>
      <c r="F7" s="81"/>
      <c r="G7" s="80">
        <v>850</v>
      </c>
      <c r="H7" s="82"/>
      <c r="I7" s="83"/>
      <c r="J7" s="60">
        <f aca="true" t="shared" si="0" ref="J7:J12">(E7+G7)</f>
        <v>44950</v>
      </c>
      <c r="K7" s="77"/>
    </row>
    <row r="8" spans="2:11" ht="21.75" customHeight="1">
      <c r="B8" s="6"/>
      <c r="C8" s="72" t="s">
        <v>2</v>
      </c>
      <c r="D8" s="73"/>
      <c r="E8" s="74">
        <v>10772</v>
      </c>
      <c r="F8" s="75"/>
      <c r="G8" s="74">
        <v>21</v>
      </c>
      <c r="H8" s="76"/>
      <c r="I8" s="61"/>
      <c r="J8" s="74">
        <f t="shared" si="0"/>
        <v>10793</v>
      </c>
      <c r="K8" s="77"/>
    </row>
    <row r="9" spans="2:11" ht="21.75" customHeight="1">
      <c r="B9" s="8"/>
      <c r="C9" s="72" t="s">
        <v>3</v>
      </c>
      <c r="D9" s="73"/>
      <c r="E9" s="80">
        <v>43916</v>
      </c>
      <c r="F9" s="81"/>
      <c r="G9" s="80">
        <v>790</v>
      </c>
      <c r="H9" s="82"/>
      <c r="I9" s="83"/>
      <c r="J9" s="60">
        <f t="shared" si="0"/>
        <v>44706</v>
      </c>
      <c r="K9" s="77"/>
    </row>
    <row r="10" spans="2:11" ht="21.75" customHeight="1">
      <c r="B10" s="11" t="s">
        <v>6</v>
      </c>
      <c r="C10" s="72" t="s">
        <v>2</v>
      </c>
      <c r="D10" s="73"/>
      <c r="E10" s="74">
        <v>12416</v>
      </c>
      <c r="F10" s="75"/>
      <c r="G10" s="74">
        <v>26</v>
      </c>
      <c r="H10" s="76"/>
      <c r="I10" s="61"/>
      <c r="J10" s="74">
        <f t="shared" si="0"/>
        <v>12442</v>
      </c>
      <c r="K10" s="77"/>
    </row>
    <row r="11" spans="2:11" ht="21.75" customHeight="1">
      <c r="B11" s="8"/>
      <c r="C11" s="72" t="s">
        <v>4</v>
      </c>
      <c r="D11" s="73"/>
      <c r="E11" s="60">
        <f>(E7+E9)</f>
        <v>88016</v>
      </c>
      <c r="F11" s="88"/>
      <c r="G11" s="60">
        <f>SUM(G7+G9)</f>
        <v>1640</v>
      </c>
      <c r="H11" s="89"/>
      <c r="I11" s="61"/>
      <c r="J11" s="60">
        <f t="shared" si="0"/>
        <v>89656</v>
      </c>
      <c r="K11" s="77"/>
    </row>
    <row r="12" spans="2:11" ht="21.75" customHeight="1">
      <c r="B12" s="7"/>
      <c r="C12" s="72" t="s">
        <v>2</v>
      </c>
      <c r="D12" s="73"/>
      <c r="E12" s="74">
        <f>(E8+E10)</f>
        <v>23188</v>
      </c>
      <c r="F12" s="75"/>
      <c r="G12" s="74">
        <f>(G8+G10)</f>
        <v>47</v>
      </c>
      <c r="H12" s="76"/>
      <c r="I12" s="61"/>
      <c r="J12" s="74">
        <f t="shared" si="0"/>
        <v>23235</v>
      </c>
      <c r="K12" s="77"/>
    </row>
    <row r="13" spans="2:11" ht="21.75" customHeight="1">
      <c r="B13" s="23" t="s">
        <v>7</v>
      </c>
      <c r="C13" s="21"/>
      <c r="D13" s="22"/>
      <c r="E13" s="80">
        <v>37173</v>
      </c>
      <c r="F13" s="81"/>
      <c r="G13" s="80">
        <v>1117</v>
      </c>
      <c r="H13" s="82"/>
      <c r="I13" s="83"/>
      <c r="J13" s="60">
        <v>37964</v>
      </c>
      <c r="K13" s="77"/>
    </row>
    <row r="14" spans="2:11" ht="21.75" customHeight="1" thickBot="1">
      <c r="B14" s="9"/>
      <c r="C14" s="84" t="s">
        <v>5</v>
      </c>
      <c r="D14" s="85"/>
      <c r="E14" s="86"/>
      <c r="F14" s="87"/>
      <c r="G14" s="58">
        <f>E13+G13-J13</f>
        <v>326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44950</v>
      </c>
      <c r="E21" s="61"/>
      <c r="F21" s="62">
        <v>44961</v>
      </c>
      <c r="G21" s="63"/>
      <c r="H21" s="24">
        <f>(D21-F21)</f>
        <v>-11</v>
      </c>
      <c r="I21" s="62">
        <v>44875</v>
      </c>
      <c r="J21" s="63"/>
      <c r="K21" s="26">
        <f>(D21-I21)</f>
        <v>75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44706</v>
      </c>
      <c r="E22" s="61"/>
      <c r="F22" s="62">
        <v>44702</v>
      </c>
      <c r="G22" s="63"/>
      <c r="H22" s="24">
        <f>(D22-F22)</f>
        <v>4</v>
      </c>
      <c r="I22" s="62">
        <v>44614</v>
      </c>
      <c r="J22" s="63"/>
      <c r="K22" s="26">
        <f>(D22-I22)</f>
        <v>92</v>
      </c>
      <c r="L22" s="15"/>
    </row>
    <row r="23" spans="2:12" ht="21.75" customHeight="1">
      <c r="B23" s="7"/>
      <c r="C23" s="20" t="s">
        <v>4</v>
      </c>
      <c r="D23" s="60">
        <f>J11</f>
        <v>89656</v>
      </c>
      <c r="E23" s="61"/>
      <c r="F23" s="62">
        <v>89663</v>
      </c>
      <c r="G23" s="63"/>
      <c r="H23" s="24">
        <f>(D23-F23)</f>
        <v>-7</v>
      </c>
      <c r="I23" s="62">
        <v>89489</v>
      </c>
      <c r="J23" s="63"/>
      <c r="K23" s="26">
        <f>(D23-I23)</f>
        <v>167</v>
      </c>
      <c r="L23" s="15"/>
    </row>
    <row r="24" spans="2:12" ht="21.75" customHeight="1" thickBot="1">
      <c r="B24" s="19" t="s">
        <v>7</v>
      </c>
      <c r="C24" s="12"/>
      <c r="D24" s="56">
        <f>J13</f>
        <v>37964</v>
      </c>
      <c r="E24" s="57"/>
      <c r="F24" s="58">
        <v>37859</v>
      </c>
      <c r="G24" s="59"/>
      <c r="H24" s="25">
        <f>(D24-F24)</f>
        <v>105</v>
      </c>
      <c r="I24" s="58">
        <v>37417</v>
      </c>
      <c r="J24" s="59"/>
      <c r="K24" s="27">
        <f>(D24-I24)</f>
        <v>547</v>
      </c>
      <c r="L24" s="15"/>
    </row>
  </sheetData>
  <sheetProtection/>
  <mergeCells count="50">
    <mergeCell ref="C6:D6"/>
    <mergeCell ref="E6:F6"/>
    <mergeCell ref="G6:I6"/>
    <mergeCell ref="J6:K6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E4" sqref="E4"/>
    </sheetView>
  </sheetViews>
  <sheetFormatPr defaultColWidth="9.00390625" defaultRowHeight="13.5"/>
  <cols>
    <col min="3" max="3" width="7.75390625" style="0" customWidth="1"/>
    <col min="4" max="4" width="4.625" style="0" customWidth="1"/>
    <col min="5" max="5" width="8.625" style="0" customWidth="1"/>
    <col min="6" max="6" width="8.50390625" style="0" customWidth="1"/>
    <col min="7" max="7" width="4.625" style="0" customWidth="1"/>
    <col min="8" max="8" width="6.625" style="0" customWidth="1"/>
    <col min="9" max="9" width="4.625" style="0" customWidth="1"/>
    <col min="10" max="11" width="6.625" style="0" customWidth="1"/>
  </cols>
  <sheetData>
    <row r="1" spans="3:5" ht="18.75">
      <c r="C1" s="10" t="s">
        <v>30</v>
      </c>
      <c r="D1" s="10"/>
      <c r="E1" s="10" t="s">
        <v>31</v>
      </c>
    </row>
    <row r="2" spans="3:4" ht="18.75" customHeight="1">
      <c r="C2" s="10"/>
      <c r="D2" s="10"/>
    </row>
    <row r="3" spans="3:4" ht="18.75" customHeight="1">
      <c r="C3" s="10"/>
      <c r="D3" s="10"/>
    </row>
    <row r="4" ht="18.75" customHeight="1">
      <c r="B4" s="5" t="s">
        <v>0</v>
      </c>
    </row>
    <row r="5" ht="27.75" customHeight="1" thickBot="1">
      <c r="B5" s="5"/>
    </row>
    <row r="6" spans="2:11" ht="21.75" customHeight="1">
      <c r="B6" s="4"/>
      <c r="C6" s="90"/>
      <c r="D6" s="91"/>
      <c r="E6" s="68" t="s">
        <v>26</v>
      </c>
      <c r="F6" s="69"/>
      <c r="G6" s="68" t="s">
        <v>27</v>
      </c>
      <c r="H6" s="92"/>
      <c r="I6" s="69"/>
      <c r="J6" s="68" t="s">
        <v>16</v>
      </c>
      <c r="K6" s="93"/>
    </row>
    <row r="7" spans="2:11" ht="21.75" customHeight="1">
      <c r="B7" s="3"/>
      <c r="C7" s="72" t="s">
        <v>1</v>
      </c>
      <c r="D7" s="73"/>
      <c r="E7" s="80">
        <v>44087</v>
      </c>
      <c r="F7" s="81"/>
      <c r="G7" s="80">
        <v>788</v>
      </c>
      <c r="H7" s="82"/>
      <c r="I7" s="83"/>
      <c r="J7" s="60">
        <f aca="true" t="shared" si="0" ref="J7:J12">(E7+G7)</f>
        <v>44875</v>
      </c>
      <c r="K7" s="77"/>
    </row>
    <row r="8" spans="2:11" ht="21.75" customHeight="1">
      <c r="B8" s="6"/>
      <c r="C8" s="72" t="s">
        <v>2</v>
      </c>
      <c r="D8" s="73"/>
      <c r="E8" s="74">
        <v>10380</v>
      </c>
      <c r="F8" s="75"/>
      <c r="G8" s="74">
        <v>23</v>
      </c>
      <c r="H8" s="76"/>
      <c r="I8" s="61"/>
      <c r="J8" s="74">
        <f t="shared" si="0"/>
        <v>10403</v>
      </c>
      <c r="K8" s="77"/>
    </row>
    <row r="9" spans="2:11" ht="21.75" customHeight="1">
      <c r="B9" s="8"/>
      <c r="C9" s="72" t="s">
        <v>3</v>
      </c>
      <c r="D9" s="73"/>
      <c r="E9" s="80">
        <v>43827</v>
      </c>
      <c r="F9" s="81"/>
      <c r="G9" s="80">
        <v>787</v>
      </c>
      <c r="H9" s="82"/>
      <c r="I9" s="83"/>
      <c r="J9" s="60">
        <f t="shared" si="0"/>
        <v>44614</v>
      </c>
      <c r="K9" s="77"/>
    </row>
    <row r="10" spans="2:11" ht="21.75" customHeight="1">
      <c r="B10" s="11" t="s">
        <v>6</v>
      </c>
      <c r="C10" s="72" t="s">
        <v>2</v>
      </c>
      <c r="D10" s="73"/>
      <c r="E10" s="74">
        <v>11949</v>
      </c>
      <c r="F10" s="75"/>
      <c r="G10" s="74">
        <v>29</v>
      </c>
      <c r="H10" s="76"/>
      <c r="I10" s="61"/>
      <c r="J10" s="74">
        <f t="shared" si="0"/>
        <v>11978</v>
      </c>
      <c r="K10" s="77"/>
    </row>
    <row r="11" spans="2:11" ht="21.75" customHeight="1">
      <c r="B11" s="8"/>
      <c r="C11" s="72" t="s">
        <v>4</v>
      </c>
      <c r="D11" s="73"/>
      <c r="E11" s="60">
        <f>(E7+E9)</f>
        <v>87914</v>
      </c>
      <c r="F11" s="88"/>
      <c r="G11" s="60">
        <f>SUM(G7+G9)</f>
        <v>1575</v>
      </c>
      <c r="H11" s="89"/>
      <c r="I11" s="61"/>
      <c r="J11" s="60">
        <f t="shared" si="0"/>
        <v>89489</v>
      </c>
      <c r="K11" s="77"/>
    </row>
    <row r="12" spans="2:11" ht="21.75" customHeight="1">
      <c r="B12" s="7"/>
      <c r="C12" s="72" t="s">
        <v>2</v>
      </c>
      <c r="D12" s="73"/>
      <c r="E12" s="74">
        <f>(E8+E10)</f>
        <v>22329</v>
      </c>
      <c r="F12" s="75"/>
      <c r="G12" s="74">
        <f>(G8+G10)</f>
        <v>52</v>
      </c>
      <c r="H12" s="76"/>
      <c r="I12" s="61"/>
      <c r="J12" s="74">
        <f t="shared" si="0"/>
        <v>22381</v>
      </c>
      <c r="K12" s="77"/>
    </row>
    <row r="13" spans="2:11" ht="21.75" customHeight="1">
      <c r="B13" s="23" t="s">
        <v>7</v>
      </c>
      <c r="C13" s="21"/>
      <c r="D13" s="22"/>
      <c r="E13" s="80">
        <v>36664</v>
      </c>
      <c r="F13" s="81"/>
      <c r="G13" s="80">
        <v>1084</v>
      </c>
      <c r="H13" s="82"/>
      <c r="I13" s="83"/>
      <c r="J13" s="60">
        <v>37417</v>
      </c>
      <c r="K13" s="77"/>
    </row>
    <row r="14" spans="2:11" ht="21.75" customHeight="1" thickBot="1">
      <c r="B14" s="9"/>
      <c r="C14" s="84" t="s">
        <v>5</v>
      </c>
      <c r="D14" s="85"/>
      <c r="E14" s="86"/>
      <c r="F14" s="87"/>
      <c r="G14" s="58">
        <f>E13+G13-J13</f>
        <v>331</v>
      </c>
      <c r="H14" s="64"/>
      <c r="I14" s="65"/>
      <c r="J14" s="66"/>
      <c r="K14" s="67"/>
    </row>
    <row r="16" spans="3:4" ht="13.5">
      <c r="C16" s="13" t="s">
        <v>14</v>
      </c>
      <c r="D16" s="13"/>
    </row>
    <row r="17" ht="45" customHeight="1"/>
    <row r="18" ht="18.75" customHeight="1">
      <c r="B18" s="5" t="s">
        <v>10</v>
      </c>
    </row>
    <row r="19" ht="27.75" customHeight="1" thickBot="1"/>
    <row r="20" spans="2:12" ht="21.75" customHeight="1">
      <c r="B20" s="1"/>
      <c r="C20" s="2"/>
      <c r="D20" s="68" t="s">
        <v>12</v>
      </c>
      <c r="E20" s="69"/>
      <c r="F20" s="68" t="s">
        <v>13</v>
      </c>
      <c r="G20" s="69"/>
      <c r="H20" s="16" t="s">
        <v>11</v>
      </c>
      <c r="I20" s="70" t="s">
        <v>15</v>
      </c>
      <c r="J20" s="71"/>
      <c r="K20" s="17" t="s">
        <v>11</v>
      </c>
      <c r="L20" s="14"/>
    </row>
    <row r="21" spans="2:12" ht="21.75" customHeight="1">
      <c r="B21" s="6"/>
      <c r="C21" s="20" t="s">
        <v>1</v>
      </c>
      <c r="D21" s="60">
        <f>J7</f>
        <v>44875</v>
      </c>
      <c r="E21" s="61"/>
      <c r="F21" s="62">
        <v>44899</v>
      </c>
      <c r="G21" s="63"/>
      <c r="H21" s="24">
        <f>(D21-F21)</f>
        <v>-24</v>
      </c>
      <c r="I21" s="62">
        <v>44735</v>
      </c>
      <c r="J21" s="63"/>
      <c r="K21" s="26">
        <f>(D21-I21)</f>
        <v>140</v>
      </c>
      <c r="L21" s="15"/>
    </row>
    <row r="22" spans="2:12" ht="21.75" customHeight="1">
      <c r="B22" s="18" t="s">
        <v>6</v>
      </c>
      <c r="C22" s="20" t="s">
        <v>3</v>
      </c>
      <c r="D22" s="60">
        <f>J9</f>
        <v>44614</v>
      </c>
      <c r="E22" s="61"/>
      <c r="F22" s="62">
        <v>44535</v>
      </c>
      <c r="G22" s="63"/>
      <c r="H22" s="24">
        <f>(D22-F22)</f>
        <v>79</v>
      </c>
      <c r="I22" s="62">
        <v>44529</v>
      </c>
      <c r="J22" s="63"/>
      <c r="K22" s="26">
        <f>(D22-I22)</f>
        <v>85</v>
      </c>
      <c r="L22" s="15"/>
    </row>
    <row r="23" spans="2:12" ht="21.75" customHeight="1">
      <c r="B23" s="7"/>
      <c r="C23" s="20" t="s">
        <v>4</v>
      </c>
      <c r="D23" s="60">
        <f>J11</f>
        <v>89489</v>
      </c>
      <c r="E23" s="61"/>
      <c r="F23" s="62">
        <v>89434</v>
      </c>
      <c r="G23" s="63"/>
      <c r="H23" s="24">
        <f>(D23-F23)</f>
        <v>55</v>
      </c>
      <c r="I23" s="62">
        <v>89264</v>
      </c>
      <c r="J23" s="63"/>
      <c r="K23" s="26">
        <f>(D23-I23)</f>
        <v>225</v>
      </c>
      <c r="L23" s="15"/>
    </row>
    <row r="24" spans="2:12" ht="21.75" customHeight="1" thickBot="1">
      <c r="B24" s="19" t="s">
        <v>7</v>
      </c>
      <c r="C24" s="12"/>
      <c r="D24" s="56">
        <f>J13</f>
        <v>37417</v>
      </c>
      <c r="E24" s="57"/>
      <c r="F24" s="58">
        <v>37247</v>
      </c>
      <c r="G24" s="59"/>
      <c r="H24" s="25">
        <f>(D24-F24)</f>
        <v>170</v>
      </c>
      <c r="I24" s="58">
        <v>36781</v>
      </c>
      <c r="J24" s="59"/>
      <c r="K24" s="27">
        <f>(D24-I24)</f>
        <v>636</v>
      </c>
      <c r="L24" s="15"/>
    </row>
  </sheetData>
  <sheetProtection/>
  <mergeCells count="50">
    <mergeCell ref="C6:D6"/>
    <mergeCell ref="E6:F6"/>
    <mergeCell ref="G6:I6"/>
    <mergeCell ref="J6:K6"/>
    <mergeCell ref="C7:D7"/>
    <mergeCell ref="E7:F7"/>
    <mergeCell ref="G7:I7"/>
    <mergeCell ref="J7:K7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E13:F13"/>
    <mergeCell ref="G13:I13"/>
    <mergeCell ref="J13:K13"/>
    <mergeCell ref="C14:D14"/>
    <mergeCell ref="E14:F14"/>
    <mergeCell ref="G14:I14"/>
    <mergeCell ref="J14:K14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東松山市役所</dc:creator>
  <cp:keywords/>
  <dc:description/>
  <cp:lastModifiedBy>遠藤 奈々恵</cp:lastModifiedBy>
  <cp:lastPrinted>2017-04-03T07:31:37Z</cp:lastPrinted>
  <dcterms:created xsi:type="dcterms:W3CDTF">2001-04-05T04:30:39Z</dcterms:created>
  <dcterms:modified xsi:type="dcterms:W3CDTF">2023-04-17T08:08:45Z</dcterms:modified>
  <cp:category/>
  <cp:version/>
  <cp:contentType/>
  <cp:contentStatus/>
</cp:coreProperties>
</file>