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３月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<sst xmlns="http://schemas.openxmlformats.org/spreadsheetml/2006/main" count="324" uniqueCount="31">
  <si>
    <t>人口及び世帯数</t>
  </si>
  <si>
    <t>男</t>
  </si>
  <si>
    <t>（内高齢者）</t>
  </si>
  <si>
    <t>女</t>
  </si>
  <si>
    <t>計</t>
  </si>
  <si>
    <t>（内混合世帯）</t>
  </si>
  <si>
    <t>人口</t>
  </si>
  <si>
    <t>世帯数</t>
  </si>
  <si>
    <t>人口・世帯数の推移</t>
  </si>
  <si>
    <t>増減</t>
  </si>
  <si>
    <t>当月人口</t>
  </si>
  <si>
    <t>前月人口</t>
  </si>
  <si>
    <t>※　高齢者人口は、それぞれ65歳以上の人口を再掲</t>
  </si>
  <si>
    <t>前年同月人口</t>
  </si>
  <si>
    <t>合  計</t>
  </si>
  <si>
    <t>日本人</t>
  </si>
  <si>
    <t>外国人</t>
  </si>
  <si>
    <t>年４月１日　　人口世帯統計表</t>
  </si>
  <si>
    <t>平成３０</t>
  </si>
  <si>
    <t>年５月１日　　人口世帯統計表</t>
  </si>
  <si>
    <t>年６月１日　　人口世帯統計表</t>
  </si>
  <si>
    <t>年７月１日　　人口世帯統計表</t>
  </si>
  <si>
    <t>年８月１日　　人口世帯統計表</t>
  </si>
  <si>
    <t>年９月１日　　人口世帯統計表</t>
  </si>
  <si>
    <t>年１０月１日　　人口世帯統計表</t>
  </si>
  <si>
    <t>年１１月１日　　人口世帯統計表</t>
  </si>
  <si>
    <t>年１２月１日　　人口世帯統計表</t>
  </si>
  <si>
    <t>平成３１</t>
  </si>
  <si>
    <t>年１月１日　　人口世帯統計表</t>
  </si>
  <si>
    <t>年２月１日　　人口世帯統計表</t>
  </si>
  <si>
    <t>年３月１日　　人口世帯統計表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</si>
</sst>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6" xfId="0" applyBorder="1" applyAlignment="1">
      <alignment horizontal="center"/>
    </xf>
    <xf numFmtId="176" fontId="0" fillId="0" borderId="16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33" borderId="27" xfId="0" applyNumberForma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76" fontId="0" fillId="0" borderId="27" xfId="0" applyNumberFormat="1" applyBorder="1" applyAlignment="1" applyProtection="1">
      <alignment horizontal="right" vertical="center"/>
      <protection locked="0"/>
    </xf>
    <xf numFmtId="176" fontId="0" fillId="0" borderId="15" xfId="0" applyNumberFormat="1" applyBorder="1" applyAlignment="1" applyProtection="1">
      <alignment horizontal="right" vertical="center"/>
      <protection locked="0"/>
    </xf>
    <xf numFmtId="176" fontId="0" fillId="33" borderId="28" xfId="0" applyNumberFormat="1" applyFill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176" fontId="0" fillId="0" borderId="28" xfId="0" applyNumberFormat="1" applyBorder="1" applyAlignment="1" applyProtection="1">
      <alignment horizontal="right" vertical="center"/>
      <protection locked="0"/>
    </xf>
    <xf numFmtId="176" fontId="0" fillId="0" borderId="29" xfId="0" applyNumberFormat="1" applyBorder="1" applyAlignment="1" applyProtection="1">
      <alignment horizontal="right" vertical="center"/>
      <protection locked="0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76" fontId="0" fillId="33" borderId="28" xfId="0" applyNumberFormat="1" applyFill="1" applyBorder="1" applyAlignment="1" applyProtection="1">
      <alignment horizontal="right" vertical="center"/>
      <protection locked="0"/>
    </xf>
    <xf numFmtId="176" fontId="0" fillId="33" borderId="29" xfId="0" applyNumberFormat="1" applyFill="1" applyBorder="1" applyAlignment="1" applyProtection="1">
      <alignment horizontal="right" vertical="center"/>
      <protection locked="0"/>
    </xf>
    <xf numFmtId="176" fontId="0" fillId="33" borderId="32" xfId="0" applyNumberFormat="1" applyFill="1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horizontal="right" vertical="center"/>
      <protection locked="0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0" fillId="0" borderId="27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6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  <xf numFmtId="176" fontId="0" fillId="33" borderId="29" xfId="0" applyNumberFormat="1" applyFill="1" applyBorder="1" applyAlignment="1">
      <alignment horizontal="right" vertical="center"/>
    </xf>
    <xf numFmtId="176" fontId="0" fillId="33" borderId="32" xfId="0" applyNumberFormat="1" applyFill="1" applyBorder="1" applyAlignment="1">
      <alignment horizontal="right" vertical="center"/>
    </xf>
    <xf numFmtId="0" fontId="0" fillId="0" borderId="38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33" borderId="15" xfId="0" applyNumberForma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0&#24066;&#27665;&#35506;\092&#20303;&#27665;&#35352;&#37682;\01&#20303;&#22522;&#32207;&#25324;\040&#32113;&#35336;\00002-01&#36039;&#12288;&#24066;&#27665;&#20418;&#20316;&#25104;&#32113;&#35336;&#36039;&#26009;~~99\&#20154;&#21475;&#19990;&#24111;&#32113;&#35336;&#34920;%20&#26376;&#21029;(H3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30&#24066;&#27665;&#35506;\092&#20303;&#27665;&#35352;&#37682;\01&#20303;&#22522;&#32207;&#25324;\040&#32113;&#35336;\00002-01&#36039;&#12288;&#24066;&#27665;&#20418;&#20316;&#25104;&#32113;&#35336;&#36039;&#26009;~~99\&#20154;&#21475;&#19990;&#24111;&#32113;&#35336;&#34920;%20&#26376;&#21029;(H30)1&#26522;&#304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</sheetNames>
    <sheetDataSet>
      <sheetData sheetId="0">
        <row r="21">
          <cell r="D21">
            <v>45261</v>
          </cell>
        </row>
        <row r="22">
          <cell r="D22">
            <v>44772</v>
          </cell>
        </row>
        <row r="23">
          <cell r="D23">
            <v>90033</v>
          </cell>
        </row>
        <row r="24">
          <cell r="D24">
            <v>39315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</sheetNames>
    <sheetDataSet>
      <sheetData sheetId="2">
        <row r="21">
          <cell r="D21">
            <v>45296</v>
          </cell>
        </row>
        <row r="22">
          <cell r="D22">
            <v>44792</v>
          </cell>
        </row>
        <row r="23">
          <cell r="D23">
            <v>90088</v>
          </cell>
        </row>
        <row r="24">
          <cell r="D24">
            <v>39515</v>
          </cell>
        </row>
      </sheetData>
      <sheetData sheetId="3">
        <row r="21">
          <cell r="D21">
            <v>45332</v>
          </cell>
        </row>
        <row r="22">
          <cell r="D22">
            <v>44805</v>
          </cell>
        </row>
        <row r="23">
          <cell r="D23">
            <v>90137</v>
          </cell>
        </row>
        <row r="24">
          <cell r="D24">
            <v>39585</v>
          </cell>
        </row>
      </sheetData>
      <sheetData sheetId="4">
        <row r="21">
          <cell r="D21">
            <v>45377</v>
          </cell>
        </row>
        <row r="22">
          <cell r="D22">
            <v>44832</v>
          </cell>
        </row>
        <row r="23">
          <cell r="D23">
            <v>90209</v>
          </cell>
        </row>
        <row r="24">
          <cell r="D24">
            <v>39671</v>
          </cell>
        </row>
      </sheetData>
      <sheetData sheetId="5">
        <row r="21">
          <cell r="D21">
            <v>45347</v>
          </cell>
        </row>
        <row r="22">
          <cell r="D22">
            <v>44846</v>
          </cell>
        </row>
        <row r="23">
          <cell r="D23">
            <v>90193</v>
          </cell>
        </row>
        <row r="24">
          <cell r="D24">
            <v>39669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3" sqref="G13:I13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>
      <c r="C1" s="7" t="s">
        <v>18</v>
      </c>
      <c r="D1" s="7"/>
      <c r="E1" s="7" t="s">
        <v>17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2"/>
      <c r="D6" s="63"/>
      <c r="E6" s="49" t="s">
        <v>15</v>
      </c>
      <c r="F6" s="50"/>
      <c r="G6" s="49" t="s">
        <v>16</v>
      </c>
      <c r="H6" s="64"/>
      <c r="I6" s="50"/>
      <c r="J6" s="49" t="s">
        <v>14</v>
      </c>
      <c r="K6" s="65"/>
    </row>
    <row r="7" spans="2:11" ht="21.75" customHeight="1">
      <c r="B7" s="26" t="s">
        <v>6</v>
      </c>
      <c r="C7" s="51" t="s">
        <v>1</v>
      </c>
      <c r="D7" s="52"/>
      <c r="E7" s="40">
        <v>44100</v>
      </c>
      <c r="F7" s="41"/>
      <c r="G7" s="40">
        <v>1161</v>
      </c>
      <c r="H7" s="42"/>
      <c r="I7" s="43"/>
      <c r="J7" s="34">
        <f aca="true" t="shared" si="0" ref="J7:J12">(E7+G7)</f>
        <v>45261</v>
      </c>
      <c r="K7" s="44"/>
    </row>
    <row r="8" spans="2:11" ht="21.75" customHeight="1">
      <c r="B8" s="27"/>
      <c r="C8" s="51" t="s">
        <v>2</v>
      </c>
      <c r="D8" s="52"/>
      <c r="E8" s="53">
        <v>11479</v>
      </c>
      <c r="F8" s="54"/>
      <c r="G8" s="53">
        <v>28</v>
      </c>
      <c r="H8" s="55"/>
      <c r="I8" s="35"/>
      <c r="J8" s="53">
        <f t="shared" si="0"/>
        <v>11507</v>
      </c>
      <c r="K8" s="44"/>
    </row>
    <row r="9" spans="2:11" ht="21.75" customHeight="1">
      <c r="B9" s="27"/>
      <c r="C9" s="51" t="s">
        <v>3</v>
      </c>
      <c r="D9" s="52"/>
      <c r="E9" s="40">
        <v>43841</v>
      </c>
      <c r="F9" s="41"/>
      <c r="G9" s="40">
        <v>931</v>
      </c>
      <c r="H9" s="42"/>
      <c r="I9" s="43"/>
      <c r="J9" s="34">
        <f t="shared" si="0"/>
        <v>44772</v>
      </c>
      <c r="K9" s="44"/>
    </row>
    <row r="10" spans="2:11" ht="21.75" customHeight="1">
      <c r="B10" s="27"/>
      <c r="C10" s="51" t="s">
        <v>2</v>
      </c>
      <c r="D10" s="52"/>
      <c r="E10" s="53">
        <v>13297</v>
      </c>
      <c r="F10" s="54"/>
      <c r="G10" s="53">
        <v>33</v>
      </c>
      <c r="H10" s="55"/>
      <c r="I10" s="35"/>
      <c r="J10" s="53">
        <f t="shared" si="0"/>
        <v>13330</v>
      </c>
      <c r="K10" s="44"/>
    </row>
    <row r="11" spans="2:11" ht="21.75" customHeight="1">
      <c r="B11" s="27"/>
      <c r="C11" s="51" t="s">
        <v>4</v>
      </c>
      <c r="D11" s="52"/>
      <c r="E11" s="34">
        <v>87941</v>
      </c>
      <c r="F11" s="60"/>
      <c r="G11" s="34">
        <v>2092</v>
      </c>
      <c r="H11" s="61"/>
      <c r="I11" s="35"/>
      <c r="J11" s="34">
        <f t="shared" si="0"/>
        <v>90033</v>
      </c>
      <c r="K11" s="44"/>
    </row>
    <row r="12" spans="2:11" ht="21.75" customHeight="1">
      <c r="B12" s="28"/>
      <c r="C12" s="51" t="s">
        <v>2</v>
      </c>
      <c r="D12" s="52"/>
      <c r="E12" s="53">
        <v>24776</v>
      </c>
      <c r="F12" s="54"/>
      <c r="G12" s="53">
        <v>61</v>
      </c>
      <c r="H12" s="55"/>
      <c r="I12" s="35"/>
      <c r="J12" s="53">
        <f t="shared" si="0"/>
        <v>24837</v>
      </c>
      <c r="K12" s="44"/>
    </row>
    <row r="13" spans="2:11" ht="21.75" customHeight="1">
      <c r="B13" s="26" t="s">
        <v>7</v>
      </c>
      <c r="C13" s="17"/>
      <c r="D13" s="18"/>
      <c r="E13" s="40">
        <v>38122</v>
      </c>
      <c r="F13" s="41"/>
      <c r="G13" s="40">
        <v>1535</v>
      </c>
      <c r="H13" s="42"/>
      <c r="I13" s="43"/>
      <c r="J13" s="34">
        <v>39315</v>
      </c>
      <c r="K13" s="44"/>
    </row>
    <row r="14" spans="2:11" ht="21.75" customHeight="1" thickBot="1">
      <c r="B14" s="29"/>
      <c r="C14" s="45" t="s">
        <v>5</v>
      </c>
      <c r="D14" s="46"/>
      <c r="E14" s="47"/>
      <c r="F14" s="48"/>
      <c r="G14" s="32">
        <f>E13+G13-J13</f>
        <v>342</v>
      </c>
      <c r="H14" s="56"/>
      <c r="I14" s="57"/>
      <c r="J14" s="58"/>
      <c r="K14" s="59"/>
    </row>
    <row r="16" spans="3:4" ht="13.5">
      <c r="C16" s="9" t="s">
        <v>12</v>
      </c>
      <c r="D16" s="9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49" t="s">
        <v>10</v>
      </c>
      <c r="E20" s="50"/>
      <c r="F20" s="49" t="s">
        <v>11</v>
      </c>
      <c r="G20" s="50"/>
      <c r="H20" s="12" t="s">
        <v>9</v>
      </c>
      <c r="I20" s="38" t="s">
        <v>13</v>
      </c>
      <c r="J20" s="39"/>
      <c r="K20" s="13" t="s">
        <v>9</v>
      </c>
      <c r="L20" s="10"/>
    </row>
    <row r="21" spans="2:12" ht="21.75" customHeight="1">
      <c r="B21" s="5"/>
      <c r="C21" s="16" t="s">
        <v>1</v>
      </c>
      <c r="D21" s="34">
        <f>J7</f>
        <v>45261</v>
      </c>
      <c r="E21" s="35"/>
      <c r="F21" s="36">
        <v>45307</v>
      </c>
      <c r="G21" s="37"/>
      <c r="H21" s="19">
        <f>(D21-F21)</f>
        <v>-46</v>
      </c>
      <c r="I21" s="36">
        <v>45159</v>
      </c>
      <c r="J21" s="37"/>
      <c r="K21" s="21">
        <f>(D21-I21)</f>
        <v>102</v>
      </c>
      <c r="L21" s="11"/>
    </row>
    <row r="22" spans="2:12" ht="21.75" customHeight="1">
      <c r="B22" s="14" t="s">
        <v>6</v>
      </c>
      <c r="C22" s="16" t="s">
        <v>3</v>
      </c>
      <c r="D22" s="34">
        <f>J9</f>
        <v>44772</v>
      </c>
      <c r="E22" s="35"/>
      <c r="F22" s="36">
        <v>44792</v>
      </c>
      <c r="G22" s="37"/>
      <c r="H22" s="19">
        <f>(D22-F22)</f>
        <v>-20</v>
      </c>
      <c r="I22" s="36">
        <v>44797</v>
      </c>
      <c r="J22" s="37"/>
      <c r="K22" s="21">
        <f>(D22-I22)</f>
        <v>-25</v>
      </c>
      <c r="L22" s="11"/>
    </row>
    <row r="23" spans="2:12" ht="21.75" customHeight="1">
      <c r="B23" s="6"/>
      <c r="C23" s="16" t="s">
        <v>4</v>
      </c>
      <c r="D23" s="34">
        <f>J11</f>
        <v>90033</v>
      </c>
      <c r="E23" s="35"/>
      <c r="F23" s="36">
        <v>90099</v>
      </c>
      <c r="G23" s="37"/>
      <c r="H23" s="19">
        <f>(D23-F23)</f>
        <v>-66</v>
      </c>
      <c r="I23" s="36">
        <v>89956</v>
      </c>
      <c r="J23" s="37"/>
      <c r="K23" s="21">
        <f>(D23-I23)</f>
        <v>77</v>
      </c>
      <c r="L23" s="11"/>
    </row>
    <row r="24" spans="2:12" ht="21.75" customHeight="1" thickBot="1">
      <c r="B24" s="15" t="s">
        <v>7</v>
      </c>
      <c r="C24" s="8"/>
      <c r="D24" s="30">
        <f>J13</f>
        <v>39315</v>
      </c>
      <c r="E24" s="31"/>
      <c r="F24" s="32">
        <v>39224</v>
      </c>
      <c r="G24" s="33"/>
      <c r="H24" s="20">
        <f>(D24-F24)</f>
        <v>91</v>
      </c>
      <c r="I24" s="32">
        <v>38693</v>
      </c>
      <c r="J24" s="33"/>
      <c r="K24" s="22">
        <f>(D24-I24)</f>
        <v>622</v>
      </c>
      <c r="L24" s="11"/>
    </row>
  </sheetData>
  <sheetProtection/>
  <mergeCells count="52">
    <mergeCell ref="C9:D9"/>
    <mergeCell ref="E9:F9"/>
    <mergeCell ref="G9:I9"/>
    <mergeCell ref="J9:K9"/>
    <mergeCell ref="C6:D6"/>
    <mergeCell ref="E6:F6"/>
    <mergeCell ref="G6:I6"/>
    <mergeCell ref="J6:K6"/>
    <mergeCell ref="C8:D8"/>
    <mergeCell ref="E8:F8"/>
    <mergeCell ref="G8:I8"/>
    <mergeCell ref="J8:K8"/>
    <mergeCell ref="C7:D7"/>
    <mergeCell ref="E7:F7"/>
    <mergeCell ref="C11:D11"/>
    <mergeCell ref="E11:F11"/>
    <mergeCell ref="G11:I11"/>
    <mergeCell ref="J11:K11"/>
    <mergeCell ref="G7:I7"/>
    <mergeCell ref="J7:K7"/>
    <mergeCell ref="C10:D10"/>
    <mergeCell ref="E10:F10"/>
    <mergeCell ref="G10:I10"/>
    <mergeCell ref="J10:K10"/>
    <mergeCell ref="G14:I14"/>
    <mergeCell ref="J14:K14"/>
    <mergeCell ref="D20:E20"/>
    <mergeCell ref="F20:G20"/>
    <mergeCell ref="C12:D12"/>
    <mergeCell ref="E12:F12"/>
    <mergeCell ref="G12:I12"/>
    <mergeCell ref="J12:K12"/>
    <mergeCell ref="I23:J23"/>
    <mergeCell ref="D21:E21"/>
    <mergeCell ref="F21:G21"/>
    <mergeCell ref="I21:J21"/>
    <mergeCell ref="E13:F13"/>
    <mergeCell ref="G13:I13"/>
    <mergeCell ref="J13:K13"/>
    <mergeCell ref="D23:E23"/>
    <mergeCell ref="C14:D14"/>
    <mergeCell ref="E14:F14"/>
    <mergeCell ref="B7:B12"/>
    <mergeCell ref="B13:B14"/>
    <mergeCell ref="D24:E24"/>
    <mergeCell ref="F24:G24"/>
    <mergeCell ref="I24:J24"/>
    <mergeCell ref="D22:E22"/>
    <mergeCell ref="F22:G22"/>
    <mergeCell ref="I22:J22"/>
    <mergeCell ref="I20:J20"/>
    <mergeCell ref="F23:G2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I21" sqref="I21:J2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0" width="6.625" style="0" customWidth="1"/>
    <col min="11" max="11" width="6.50390625" style="0" customWidth="1"/>
  </cols>
  <sheetData>
    <row r="1" spans="3:5" ht="18.75">
      <c r="C1" s="7" t="s">
        <v>27</v>
      </c>
      <c r="D1" s="7"/>
      <c r="E1" s="7" t="s">
        <v>28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2"/>
      <c r="D6" s="63"/>
      <c r="E6" s="49" t="s">
        <v>15</v>
      </c>
      <c r="F6" s="50"/>
      <c r="G6" s="49" t="s">
        <v>16</v>
      </c>
      <c r="H6" s="64"/>
      <c r="I6" s="50"/>
      <c r="J6" s="49" t="s">
        <v>14</v>
      </c>
      <c r="K6" s="65"/>
    </row>
    <row r="7" spans="2:11" ht="21.75" customHeight="1">
      <c r="B7" s="26" t="s">
        <v>6</v>
      </c>
      <c r="C7" s="51" t="s">
        <v>1</v>
      </c>
      <c r="D7" s="52"/>
      <c r="E7" s="40">
        <v>44121</v>
      </c>
      <c r="F7" s="41"/>
      <c r="G7" s="40">
        <v>1248</v>
      </c>
      <c r="H7" s="42"/>
      <c r="I7" s="43"/>
      <c r="J7" s="34">
        <f aca="true" t="shared" si="0" ref="J7:J12">(E7+G7)</f>
        <v>45369</v>
      </c>
      <c r="K7" s="44"/>
    </row>
    <row r="8" spans="2:11" ht="21.75" customHeight="1">
      <c r="B8" s="27"/>
      <c r="C8" s="51" t="s">
        <v>2</v>
      </c>
      <c r="D8" s="52"/>
      <c r="E8" s="53">
        <v>11694</v>
      </c>
      <c r="F8" s="54"/>
      <c r="G8" s="53">
        <v>33</v>
      </c>
      <c r="H8" s="55"/>
      <c r="I8" s="35"/>
      <c r="J8" s="53">
        <f t="shared" si="0"/>
        <v>11727</v>
      </c>
      <c r="K8" s="44"/>
    </row>
    <row r="9" spans="2:11" ht="21.75" customHeight="1">
      <c r="B9" s="27"/>
      <c r="C9" s="51" t="s">
        <v>3</v>
      </c>
      <c r="D9" s="52"/>
      <c r="E9" s="40">
        <v>43896</v>
      </c>
      <c r="F9" s="41"/>
      <c r="G9" s="40">
        <v>1025</v>
      </c>
      <c r="H9" s="42"/>
      <c r="I9" s="43"/>
      <c r="J9" s="34">
        <f t="shared" si="0"/>
        <v>44921</v>
      </c>
      <c r="K9" s="44"/>
    </row>
    <row r="10" spans="2:11" ht="21.75" customHeight="1">
      <c r="B10" s="27"/>
      <c r="C10" s="51" t="s">
        <v>2</v>
      </c>
      <c r="D10" s="52"/>
      <c r="E10" s="53">
        <v>13540</v>
      </c>
      <c r="F10" s="54"/>
      <c r="G10" s="53">
        <v>38</v>
      </c>
      <c r="H10" s="55"/>
      <c r="I10" s="35"/>
      <c r="J10" s="53">
        <f t="shared" si="0"/>
        <v>13578</v>
      </c>
      <c r="K10" s="44"/>
    </row>
    <row r="11" spans="2:11" ht="21.75" customHeight="1">
      <c r="B11" s="27"/>
      <c r="C11" s="51" t="s">
        <v>4</v>
      </c>
      <c r="D11" s="52"/>
      <c r="E11" s="34">
        <f>E7+E9</f>
        <v>88017</v>
      </c>
      <c r="F11" s="60"/>
      <c r="G11" s="34">
        <f>G7+G9</f>
        <v>2273</v>
      </c>
      <c r="H11" s="61"/>
      <c r="I11" s="35"/>
      <c r="J11" s="34">
        <f t="shared" si="0"/>
        <v>90290</v>
      </c>
      <c r="K11" s="44"/>
    </row>
    <row r="12" spans="2:11" ht="21.75" customHeight="1">
      <c r="B12" s="28"/>
      <c r="C12" s="51" t="s">
        <v>2</v>
      </c>
      <c r="D12" s="52"/>
      <c r="E12" s="53">
        <f>E8+E10</f>
        <v>25234</v>
      </c>
      <c r="F12" s="54"/>
      <c r="G12" s="53">
        <f>G8+G10</f>
        <v>71</v>
      </c>
      <c r="H12" s="55"/>
      <c r="I12" s="35"/>
      <c r="J12" s="53">
        <f t="shared" si="0"/>
        <v>25305</v>
      </c>
      <c r="K12" s="44"/>
    </row>
    <row r="13" spans="2:11" ht="21.75" customHeight="1">
      <c r="B13" s="26" t="s">
        <v>7</v>
      </c>
      <c r="C13" s="17"/>
      <c r="D13" s="18"/>
      <c r="E13" s="40">
        <v>38559</v>
      </c>
      <c r="F13" s="41"/>
      <c r="G13" s="40">
        <v>1691</v>
      </c>
      <c r="H13" s="42"/>
      <c r="I13" s="43"/>
      <c r="J13" s="34">
        <v>39910</v>
      </c>
      <c r="K13" s="44"/>
    </row>
    <row r="14" spans="2:11" ht="21.75" customHeight="1" thickBot="1">
      <c r="B14" s="29"/>
      <c r="C14" s="45" t="s">
        <v>5</v>
      </c>
      <c r="D14" s="46"/>
      <c r="E14" s="47"/>
      <c r="F14" s="48"/>
      <c r="G14" s="32">
        <f>E13+G13-J13</f>
        <v>340</v>
      </c>
      <c r="H14" s="56"/>
      <c r="I14" s="57"/>
      <c r="J14" s="58"/>
      <c r="K14" s="59"/>
    </row>
    <row r="16" spans="3:4" ht="13.5">
      <c r="C16" s="9" t="s">
        <v>12</v>
      </c>
      <c r="D16" s="9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49" t="s">
        <v>10</v>
      </c>
      <c r="E20" s="50"/>
      <c r="F20" s="49" t="s">
        <v>11</v>
      </c>
      <c r="G20" s="50"/>
      <c r="H20" s="12" t="s">
        <v>9</v>
      </c>
      <c r="I20" s="38" t="s">
        <v>13</v>
      </c>
      <c r="J20" s="39"/>
      <c r="K20" s="13" t="s">
        <v>9</v>
      </c>
      <c r="L20" s="10"/>
    </row>
    <row r="21" spans="2:12" ht="21.75" customHeight="1">
      <c r="B21" s="5"/>
      <c r="C21" s="16" t="s">
        <v>1</v>
      </c>
      <c r="D21" s="34">
        <f>J7</f>
        <v>45369</v>
      </c>
      <c r="E21" s="60"/>
      <c r="F21" s="36">
        <v>45364</v>
      </c>
      <c r="G21" s="37"/>
      <c r="H21" s="19">
        <f>(D21-F21)</f>
        <v>5</v>
      </c>
      <c r="I21" s="36">
        <v>45357</v>
      </c>
      <c r="J21" s="37"/>
      <c r="K21" s="21">
        <f>(D21-I21)</f>
        <v>12</v>
      </c>
      <c r="L21" s="11"/>
    </row>
    <row r="22" spans="2:12" ht="21.75" customHeight="1">
      <c r="B22" s="14" t="s">
        <v>6</v>
      </c>
      <c r="C22" s="16" t="s">
        <v>3</v>
      </c>
      <c r="D22" s="34">
        <f>J9</f>
        <v>44921</v>
      </c>
      <c r="E22" s="60"/>
      <c r="F22" s="36">
        <v>44904</v>
      </c>
      <c r="G22" s="37"/>
      <c r="H22" s="19">
        <f>(D22-F22)</f>
        <v>17</v>
      </c>
      <c r="I22" s="36">
        <v>44831</v>
      </c>
      <c r="J22" s="37"/>
      <c r="K22" s="21">
        <f>(D22-I22)</f>
        <v>90</v>
      </c>
      <c r="L22" s="11"/>
    </row>
    <row r="23" spans="2:12" ht="21.75" customHeight="1">
      <c r="B23" s="6"/>
      <c r="C23" s="16" t="s">
        <v>4</v>
      </c>
      <c r="D23" s="34">
        <f>J11</f>
        <v>90290</v>
      </c>
      <c r="E23" s="60"/>
      <c r="F23" s="36">
        <v>90268</v>
      </c>
      <c r="G23" s="37"/>
      <c r="H23" s="19">
        <f>(D23-F23)</f>
        <v>22</v>
      </c>
      <c r="I23" s="36">
        <v>90188</v>
      </c>
      <c r="J23" s="37"/>
      <c r="K23" s="21">
        <f>(D23-I23)</f>
        <v>102</v>
      </c>
      <c r="L23" s="11"/>
    </row>
    <row r="24" spans="2:12" ht="21.75" customHeight="1" thickBot="1">
      <c r="B24" s="66" t="s">
        <v>7</v>
      </c>
      <c r="C24" s="67"/>
      <c r="D24" s="30">
        <f>J13</f>
        <v>39910</v>
      </c>
      <c r="E24" s="68"/>
      <c r="F24" s="32">
        <v>39872</v>
      </c>
      <c r="G24" s="33"/>
      <c r="H24" s="20">
        <f>(D24-F24)</f>
        <v>38</v>
      </c>
      <c r="I24" s="32">
        <v>39223</v>
      </c>
      <c r="J24" s="33"/>
      <c r="K24" s="22">
        <f>(D24-I24)</f>
        <v>687</v>
      </c>
      <c r="L24" s="11"/>
    </row>
  </sheetData>
  <sheetProtection/>
  <mergeCells count="53">
    <mergeCell ref="B24:C24"/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  <mergeCell ref="G14:I14"/>
    <mergeCell ref="J14:K14"/>
    <mergeCell ref="D20:E20"/>
    <mergeCell ref="F20:G20"/>
    <mergeCell ref="I20:J20"/>
    <mergeCell ref="D21:E21"/>
    <mergeCell ref="F21:G21"/>
    <mergeCell ref="I21:J2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C10:D10"/>
    <mergeCell ref="E10:F10"/>
    <mergeCell ref="G10:I10"/>
    <mergeCell ref="J10:K10"/>
    <mergeCell ref="C11:D11"/>
    <mergeCell ref="E11:F11"/>
    <mergeCell ref="G11:I11"/>
    <mergeCell ref="J11:K11"/>
    <mergeCell ref="E8:F8"/>
    <mergeCell ref="G8:I8"/>
    <mergeCell ref="J8:K8"/>
    <mergeCell ref="C9:D9"/>
    <mergeCell ref="E9:F9"/>
    <mergeCell ref="G9:I9"/>
    <mergeCell ref="J9:K9"/>
    <mergeCell ref="C6:D6"/>
    <mergeCell ref="E6:F6"/>
    <mergeCell ref="G6:I6"/>
    <mergeCell ref="J6:K6"/>
    <mergeCell ref="B7:B12"/>
    <mergeCell ref="C7:D7"/>
    <mergeCell ref="E7:F7"/>
    <mergeCell ref="G7:I7"/>
    <mergeCell ref="J7:K7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K21" sqref="K2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0" width="6.625" style="0" customWidth="1"/>
    <col min="11" max="11" width="6.50390625" style="0" customWidth="1"/>
  </cols>
  <sheetData>
    <row r="1" spans="3:5" ht="18.75">
      <c r="C1" s="7" t="s">
        <v>27</v>
      </c>
      <c r="D1" s="7"/>
      <c r="E1" s="7" t="s">
        <v>29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2"/>
      <c r="D6" s="63"/>
      <c r="E6" s="49" t="s">
        <v>15</v>
      </c>
      <c r="F6" s="50"/>
      <c r="G6" s="49" t="s">
        <v>16</v>
      </c>
      <c r="H6" s="64"/>
      <c r="I6" s="50"/>
      <c r="J6" s="49" t="s">
        <v>14</v>
      </c>
      <c r="K6" s="65"/>
    </row>
    <row r="7" spans="2:11" ht="21.75" customHeight="1">
      <c r="B7" s="26" t="s">
        <v>6</v>
      </c>
      <c r="C7" s="51" t="s">
        <v>1</v>
      </c>
      <c r="D7" s="52"/>
      <c r="E7" s="40">
        <v>44132</v>
      </c>
      <c r="F7" s="41"/>
      <c r="G7" s="40">
        <v>1251</v>
      </c>
      <c r="H7" s="42"/>
      <c r="I7" s="43"/>
      <c r="J7" s="34">
        <f>(E7+G7)</f>
        <v>45383</v>
      </c>
      <c r="K7" s="44"/>
    </row>
    <row r="8" spans="2:11" ht="21.75" customHeight="1">
      <c r="B8" s="27"/>
      <c r="C8" s="51" t="s">
        <v>2</v>
      </c>
      <c r="D8" s="52"/>
      <c r="E8" s="53">
        <v>11741</v>
      </c>
      <c r="F8" s="54"/>
      <c r="G8" s="53">
        <v>33</v>
      </c>
      <c r="H8" s="55"/>
      <c r="I8" s="35"/>
      <c r="J8" s="53">
        <f>(E8+G8)</f>
        <v>11774</v>
      </c>
      <c r="K8" s="44"/>
    </row>
    <row r="9" spans="2:11" ht="21.75" customHeight="1">
      <c r="B9" s="27"/>
      <c r="C9" s="51" t="s">
        <v>3</v>
      </c>
      <c r="D9" s="52"/>
      <c r="E9" s="40">
        <v>43876</v>
      </c>
      <c r="F9" s="41"/>
      <c r="G9" s="40">
        <v>1015</v>
      </c>
      <c r="H9" s="42"/>
      <c r="I9" s="43"/>
      <c r="J9" s="34">
        <f>(E9+G9)</f>
        <v>44891</v>
      </c>
      <c r="K9" s="44"/>
    </row>
    <row r="10" spans="2:11" ht="21.75" customHeight="1">
      <c r="B10" s="27"/>
      <c r="C10" s="51" t="s">
        <v>2</v>
      </c>
      <c r="D10" s="52"/>
      <c r="E10" s="53">
        <v>13548</v>
      </c>
      <c r="F10" s="54"/>
      <c r="G10" s="53">
        <v>38</v>
      </c>
      <c r="H10" s="55"/>
      <c r="I10" s="35"/>
      <c r="J10" s="53">
        <f>(E10+G10)</f>
        <v>13586</v>
      </c>
      <c r="K10" s="44"/>
    </row>
    <row r="11" spans="2:11" ht="21.75" customHeight="1">
      <c r="B11" s="27"/>
      <c r="C11" s="51" t="s">
        <v>4</v>
      </c>
      <c r="D11" s="52"/>
      <c r="E11" s="34">
        <v>88008</v>
      </c>
      <c r="F11" s="60"/>
      <c r="G11" s="34">
        <f>G7+G9</f>
        <v>2266</v>
      </c>
      <c r="H11" s="61"/>
      <c r="I11" s="35"/>
      <c r="J11" s="34">
        <f>(E11+G11)</f>
        <v>90274</v>
      </c>
      <c r="K11" s="44"/>
    </row>
    <row r="12" spans="2:11" ht="21.75" customHeight="1">
      <c r="B12" s="28"/>
      <c r="C12" s="51" t="s">
        <v>2</v>
      </c>
      <c r="D12" s="52"/>
      <c r="E12" s="53">
        <v>25289</v>
      </c>
      <c r="F12" s="54"/>
      <c r="G12" s="53">
        <f>G8+G10</f>
        <v>71</v>
      </c>
      <c r="H12" s="55"/>
      <c r="I12" s="35"/>
      <c r="J12" s="53">
        <f>(E12+G12)</f>
        <v>25360</v>
      </c>
      <c r="K12" s="44"/>
    </row>
    <row r="13" spans="2:11" ht="21.75" customHeight="1">
      <c r="B13" s="26" t="s">
        <v>7</v>
      </c>
      <c r="C13" s="17"/>
      <c r="D13" s="18"/>
      <c r="E13" s="40">
        <v>38565</v>
      </c>
      <c r="F13" s="41"/>
      <c r="G13" s="40">
        <v>1682</v>
      </c>
      <c r="H13" s="42"/>
      <c r="I13" s="43"/>
      <c r="J13" s="34">
        <v>39905</v>
      </c>
      <c r="K13" s="44"/>
    </row>
    <row r="14" spans="2:11" ht="21.75" customHeight="1" thickBot="1">
      <c r="B14" s="29"/>
      <c r="C14" s="45" t="s">
        <v>5</v>
      </c>
      <c r="D14" s="46"/>
      <c r="E14" s="47"/>
      <c r="F14" s="48"/>
      <c r="G14" s="32">
        <f>E13+G13-J13</f>
        <v>342</v>
      </c>
      <c r="H14" s="56"/>
      <c r="I14" s="57"/>
      <c r="J14" s="58"/>
      <c r="K14" s="59"/>
    </row>
    <row r="16" spans="3:4" ht="13.5">
      <c r="C16" s="9" t="s">
        <v>12</v>
      </c>
      <c r="D16" s="9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49" t="s">
        <v>10</v>
      </c>
      <c r="E20" s="50"/>
      <c r="F20" s="49" t="s">
        <v>11</v>
      </c>
      <c r="G20" s="50"/>
      <c r="H20" s="12" t="s">
        <v>9</v>
      </c>
      <c r="I20" s="38" t="s">
        <v>13</v>
      </c>
      <c r="J20" s="39"/>
      <c r="K20" s="13" t="s">
        <v>9</v>
      </c>
      <c r="L20" s="10"/>
    </row>
    <row r="21" spans="2:12" ht="21.75" customHeight="1">
      <c r="B21" s="5"/>
      <c r="C21" s="16" t="s">
        <v>1</v>
      </c>
      <c r="D21" s="34">
        <v>45383</v>
      </c>
      <c r="E21" s="60"/>
      <c r="F21" s="36">
        <v>45369</v>
      </c>
      <c r="G21" s="37"/>
      <c r="H21" s="19">
        <f>(D21-F21)</f>
        <v>14</v>
      </c>
      <c r="I21" s="36">
        <v>45342</v>
      </c>
      <c r="J21" s="37"/>
      <c r="K21" s="21">
        <f>(D21-I21)</f>
        <v>41</v>
      </c>
      <c r="L21" s="11"/>
    </row>
    <row r="22" spans="2:12" ht="21.75" customHeight="1">
      <c r="B22" s="14" t="s">
        <v>6</v>
      </c>
      <c r="C22" s="16" t="s">
        <v>3</v>
      </c>
      <c r="D22" s="34">
        <v>44891</v>
      </c>
      <c r="E22" s="60"/>
      <c r="F22" s="36">
        <v>44921</v>
      </c>
      <c r="G22" s="37"/>
      <c r="H22" s="19">
        <f>(D22-F22)</f>
        <v>-30</v>
      </c>
      <c r="I22" s="36">
        <v>44804</v>
      </c>
      <c r="J22" s="37"/>
      <c r="K22" s="21">
        <f>(D22-I22)</f>
        <v>87</v>
      </c>
      <c r="L22" s="11"/>
    </row>
    <row r="23" spans="2:12" ht="21.75" customHeight="1">
      <c r="B23" s="6"/>
      <c r="C23" s="16" t="s">
        <v>4</v>
      </c>
      <c r="D23" s="34">
        <v>90274</v>
      </c>
      <c r="E23" s="60"/>
      <c r="F23" s="36">
        <v>90290</v>
      </c>
      <c r="G23" s="37"/>
      <c r="H23" s="19">
        <f>(D23-F23)</f>
        <v>-16</v>
      </c>
      <c r="I23" s="36">
        <v>90146</v>
      </c>
      <c r="J23" s="37"/>
      <c r="K23" s="21">
        <f>(D23-I23)</f>
        <v>128</v>
      </c>
      <c r="L23" s="11"/>
    </row>
    <row r="24" spans="2:12" ht="21.75" customHeight="1" thickBot="1">
      <c r="B24" s="66" t="s">
        <v>7</v>
      </c>
      <c r="C24" s="67"/>
      <c r="D24" s="30">
        <v>39905</v>
      </c>
      <c r="E24" s="68"/>
      <c r="F24" s="32">
        <v>39910</v>
      </c>
      <c r="G24" s="33"/>
      <c r="H24" s="20">
        <f>(D24-F24)</f>
        <v>-5</v>
      </c>
      <c r="I24" s="32">
        <v>39242</v>
      </c>
      <c r="J24" s="33"/>
      <c r="K24" s="22">
        <f>(D24-I24)</f>
        <v>663</v>
      </c>
      <c r="L24" s="11"/>
    </row>
  </sheetData>
  <sheetProtection/>
  <mergeCells count="53">
    <mergeCell ref="C6:D6"/>
    <mergeCell ref="E6:F6"/>
    <mergeCell ref="G6:I6"/>
    <mergeCell ref="J6:K6"/>
    <mergeCell ref="B7:B12"/>
    <mergeCell ref="C7:D7"/>
    <mergeCell ref="E7:F7"/>
    <mergeCell ref="G7:I7"/>
    <mergeCell ref="J7:K7"/>
    <mergeCell ref="C8:D8"/>
    <mergeCell ref="E8:F8"/>
    <mergeCell ref="G8:I8"/>
    <mergeCell ref="J8:K8"/>
    <mergeCell ref="C9:D9"/>
    <mergeCell ref="E9:F9"/>
    <mergeCell ref="G9:I9"/>
    <mergeCell ref="J9:K9"/>
    <mergeCell ref="C10:D10"/>
    <mergeCell ref="E10:F10"/>
    <mergeCell ref="G10:I10"/>
    <mergeCell ref="J10:K10"/>
    <mergeCell ref="C11:D11"/>
    <mergeCell ref="E11:F11"/>
    <mergeCell ref="G11:I11"/>
    <mergeCell ref="J11:K1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G14:I14"/>
    <mergeCell ref="J14:K14"/>
    <mergeCell ref="D20:E20"/>
    <mergeCell ref="F20:G20"/>
    <mergeCell ref="I20:J20"/>
    <mergeCell ref="D21:E21"/>
    <mergeCell ref="F21:G21"/>
    <mergeCell ref="I21:J21"/>
    <mergeCell ref="B24:C24"/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tabSelected="1" zoomScalePageLayoutView="0" workbookViewId="0" topLeftCell="A1">
      <selection activeCell="F21" sqref="F21:G2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>
      <c r="C1" s="7" t="s">
        <v>27</v>
      </c>
      <c r="D1" s="7"/>
      <c r="E1" s="7" t="s">
        <v>30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2"/>
      <c r="D6" s="63"/>
      <c r="E6" s="49" t="s">
        <v>15</v>
      </c>
      <c r="F6" s="50"/>
      <c r="G6" s="49" t="s">
        <v>16</v>
      </c>
      <c r="H6" s="64"/>
      <c r="I6" s="50"/>
      <c r="J6" s="49" t="s">
        <v>14</v>
      </c>
      <c r="K6" s="65"/>
    </row>
    <row r="7" spans="2:11" ht="21.75" customHeight="1">
      <c r="B7" s="26" t="s">
        <v>6</v>
      </c>
      <c r="C7" s="51" t="s">
        <v>1</v>
      </c>
      <c r="D7" s="52"/>
      <c r="E7" s="40">
        <v>44101</v>
      </c>
      <c r="F7" s="41"/>
      <c r="G7" s="40">
        <v>1257</v>
      </c>
      <c r="H7" s="42"/>
      <c r="I7" s="43"/>
      <c r="J7" s="34">
        <f aca="true" t="shared" si="0" ref="J7:J12">(E7+G7)</f>
        <v>45358</v>
      </c>
      <c r="K7" s="44"/>
    </row>
    <row r="8" spans="2:11" ht="21.75" customHeight="1">
      <c r="B8" s="27"/>
      <c r="C8" s="51" t="s">
        <v>2</v>
      </c>
      <c r="D8" s="52"/>
      <c r="E8" s="53">
        <v>11770</v>
      </c>
      <c r="F8" s="54"/>
      <c r="G8" s="53">
        <v>33</v>
      </c>
      <c r="H8" s="55"/>
      <c r="I8" s="35"/>
      <c r="J8" s="53">
        <f t="shared" si="0"/>
        <v>11803</v>
      </c>
      <c r="K8" s="44"/>
    </row>
    <row r="9" spans="2:11" ht="21.75" customHeight="1">
      <c r="B9" s="27"/>
      <c r="C9" s="51" t="s">
        <v>3</v>
      </c>
      <c r="D9" s="52"/>
      <c r="E9" s="40">
        <v>43862</v>
      </c>
      <c r="F9" s="41"/>
      <c r="G9" s="40">
        <v>1020</v>
      </c>
      <c r="H9" s="42"/>
      <c r="I9" s="43"/>
      <c r="J9" s="34">
        <f t="shared" si="0"/>
        <v>44882</v>
      </c>
      <c r="K9" s="44"/>
    </row>
    <row r="10" spans="2:11" ht="21.75" customHeight="1">
      <c r="B10" s="27"/>
      <c r="C10" s="51" t="s">
        <v>2</v>
      </c>
      <c r="D10" s="52"/>
      <c r="E10" s="53">
        <v>13580</v>
      </c>
      <c r="F10" s="54"/>
      <c r="G10" s="53">
        <v>38</v>
      </c>
      <c r="H10" s="55"/>
      <c r="I10" s="35"/>
      <c r="J10" s="53">
        <f t="shared" si="0"/>
        <v>13618</v>
      </c>
      <c r="K10" s="44"/>
    </row>
    <row r="11" spans="2:11" ht="21.75" customHeight="1">
      <c r="B11" s="27"/>
      <c r="C11" s="51" t="s">
        <v>4</v>
      </c>
      <c r="D11" s="52"/>
      <c r="E11" s="34">
        <f>E7+E9</f>
        <v>87963</v>
      </c>
      <c r="F11" s="60"/>
      <c r="G11" s="34">
        <f>G7+G9</f>
        <v>2277</v>
      </c>
      <c r="H11" s="61"/>
      <c r="I11" s="35"/>
      <c r="J11" s="34">
        <f t="shared" si="0"/>
        <v>90240</v>
      </c>
      <c r="K11" s="44"/>
    </row>
    <row r="12" spans="2:11" ht="21.75" customHeight="1">
      <c r="B12" s="28"/>
      <c r="C12" s="51" t="s">
        <v>2</v>
      </c>
      <c r="D12" s="52"/>
      <c r="E12" s="53">
        <f>E8+E10</f>
        <v>25350</v>
      </c>
      <c r="F12" s="54"/>
      <c r="G12" s="53">
        <f>G8+G10</f>
        <v>71</v>
      </c>
      <c r="H12" s="55"/>
      <c r="I12" s="35"/>
      <c r="J12" s="53">
        <f t="shared" si="0"/>
        <v>25421</v>
      </c>
      <c r="K12" s="44"/>
    </row>
    <row r="13" spans="2:11" ht="21.75" customHeight="1">
      <c r="B13" s="26" t="s">
        <v>7</v>
      </c>
      <c r="C13" s="17"/>
      <c r="D13" s="18"/>
      <c r="E13" s="40">
        <v>38563</v>
      </c>
      <c r="F13" s="41"/>
      <c r="G13" s="40">
        <v>1686</v>
      </c>
      <c r="H13" s="42"/>
      <c r="I13" s="43"/>
      <c r="J13" s="34">
        <v>39906</v>
      </c>
      <c r="K13" s="44"/>
    </row>
    <row r="14" spans="2:11" ht="21.75" customHeight="1" thickBot="1">
      <c r="B14" s="29"/>
      <c r="C14" s="45" t="s">
        <v>5</v>
      </c>
      <c r="D14" s="46"/>
      <c r="E14" s="47"/>
      <c r="F14" s="48"/>
      <c r="G14" s="32">
        <f>E13+G13-J13</f>
        <v>343</v>
      </c>
      <c r="H14" s="56"/>
      <c r="I14" s="57"/>
      <c r="J14" s="58"/>
      <c r="K14" s="59"/>
    </row>
    <row r="16" spans="3:4" ht="13.5">
      <c r="C16" s="9" t="s">
        <v>12</v>
      </c>
      <c r="D16" s="9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49" t="s">
        <v>10</v>
      </c>
      <c r="E20" s="50"/>
      <c r="F20" s="49" t="s">
        <v>11</v>
      </c>
      <c r="G20" s="50"/>
      <c r="H20" s="12" t="s">
        <v>9</v>
      </c>
      <c r="I20" s="38" t="s">
        <v>13</v>
      </c>
      <c r="J20" s="39"/>
      <c r="K20" s="13" t="s">
        <v>9</v>
      </c>
      <c r="L20" s="10"/>
    </row>
    <row r="21" spans="2:12" ht="21.75" customHeight="1">
      <c r="B21" s="5"/>
      <c r="C21" s="16" t="s">
        <v>1</v>
      </c>
      <c r="D21" s="34">
        <f>J7</f>
        <v>45358</v>
      </c>
      <c r="E21" s="35"/>
      <c r="F21" s="36">
        <v>45383</v>
      </c>
      <c r="G21" s="37"/>
      <c r="H21" s="19">
        <f>(D21-F21)</f>
        <v>-25</v>
      </c>
      <c r="I21" s="36">
        <v>45307</v>
      </c>
      <c r="J21" s="37"/>
      <c r="K21" s="21">
        <f>(D21-I21)</f>
        <v>51</v>
      </c>
      <c r="L21" s="11"/>
    </row>
    <row r="22" spans="2:12" ht="21.75" customHeight="1">
      <c r="B22" s="14" t="s">
        <v>6</v>
      </c>
      <c r="C22" s="16" t="s">
        <v>3</v>
      </c>
      <c r="D22" s="34">
        <f>J9</f>
        <v>44882</v>
      </c>
      <c r="E22" s="35"/>
      <c r="F22" s="36">
        <v>44891</v>
      </c>
      <c r="G22" s="37"/>
      <c r="H22" s="19">
        <f>(D22-F22)</f>
        <v>-9</v>
      </c>
      <c r="I22" s="36">
        <v>44792</v>
      </c>
      <c r="J22" s="37"/>
      <c r="K22" s="21">
        <f>(D22-I22)</f>
        <v>90</v>
      </c>
      <c r="L22" s="11"/>
    </row>
    <row r="23" spans="2:12" ht="21.75" customHeight="1">
      <c r="B23" s="6"/>
      <c r="C23" s="16" t="s">
        <v>4</v>
      </c>
      <c r="D23" s="34">
        <f>J11</f>
        <v>90240</v>
      </c>
      <c r="E23" s="35"/>
      <c r="F23" s="36">
        <v>90274</v>
      </c>
      <c r="G23" s="37"/>
      <c r="H23" s="19">
        <f>(D23-F23)</f>
        <v>-34</v>
      </c>
      <c r="I23" s="36">
        <v>90099</v>
      </c>
      <c r="J23" s="37"/>
      <c r="K23" s="21">
        <f>(D23-I23)</f>
        <v>141</v>
      </c>
      <c r="L23" s="11"/>
    </row>
    <row r="24" spans="2:12" ht="21.75" customHeight="1" thickBot="1">
      <c r="B24" s="15" t="s">
        <v>7</v>
      </c>
      <c r="C24" s="8"/>
      <c r="D24" s="30">
        <f>J13</f>
        <v>39906</v>
      </c>
      <c r="E24" s="31"/>
      <c r="F24" s="32">
        <v>39905</v>
      </c>
      <c r="G24" s="33"/>
      <c r="H24" s="20">
        <f>(D24-F24)</f>
        <v>1</v>
      </c>
      <c r="I24" s="32">
        <v>39224</v>
      </c>
      <c r="J24" s="33"/>
      <c r="K24" s="22">
        <f>(D24-I24)</f>
        <v>682</v>
      </c>
      <c r="L24" s="11"/>
    </row>
  </sheetData>
  <sheetProtection/>
  <mergeCells count="52"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  <mergeCell ref="G14:I14"/>
    <mergeCell ref="J14:K14"/>
    <mergeCell ref="D20:E20"/>
    <mergeCell ref="F20:G20"/>
    <mergeCell ref="I20:J20"/>
    <mergeCell ref="D21:E21"/>
    <mergeCell ref="F21:G21"/>
    <mergeCell ref="I21:J2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C10:D10"/>
    <mergeCell ref="E10:F10"/>
    <mergeCell ref="G10:I10"/>
    <mergeCell ref="J10:K10"/>
    <mergeCell ref="C11:D11"/>
    <mergeCell ref="E11:F11"/>
    <mergeCell ref="G11:I11"/>
    <mergeCell ref="J11:K11"/>
    <mergeCell ref="E8:F8"/>
    <mergeCell ref="G8:I8"/>
    <mergeCell ref="J8:K8"/>
    <mergeCell ref="C9:D9"/>
    <mergeCell ref="E9:F9"/>
    <mergeCell ref="G9:I9"/>
    <mergeCell ref="J9:K9"/>
    <mergeCell ref="C6:D6"/>
    <mergeCell ref="E6:F6"/>
    <mergeCell ref="G6:I6"/>
    <mergeCell ref="J6:K6"/>
    <mergeCell ref="B7:B12"/>
    <mergeCell ref="C7:D7"/>
    <mergeCell ref="E7:F7"/>
    <mergeCell ref="G7:I7"/>
    <mergeCell ref="J7:K7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 customHeight="1">
      <c r="C1" s="7" t="s">
        <v>18</v>
      </c>
      <c r="D1" s="7"/>
      <c r="E1" s="7" t="s">
        <v>19</v>
      </c>
    </row>
    <row r="2" spans="3:4" ht="18.75" customHeight="1">
      <c r="C2" s="7"/>
      <c r="D2" s="7"/>
    </row>
    <row r="3" spans="3:4" ht="18.75" customHeight="1">
      <c r="C3" s="7"/>
      <c r="D3" s="7"/>
    </row>
    <row r="4" ht="17.25">
      <c r="B4" s="4" t="s">
        <v>0</v>
      </c>
    </row>
    <row r="5" ht="22.5" customHeight="1" thickBot="1">
      <c r="B5" s="4"/>
    </row>
    <row r="6" spans="2:11" ht="22.5" customHeight="1">
      <c r="B6" s="3"/>
      <c r="C6" s="62"/>
      <c r="D6" s="63"/>
      <c r="E6" s="49" t="s">
        <v>15</v>
      </c>
      <c r="F6" s="50"/>
      <c r="G6" s="49" t="s">
        <v>16</v>
      </c>
      <c r="H6" s="64"/>
      <c r="I6" s="50"/>
      <c r="J6" s="49" t="s">
        <v>14</v>
      </c>
      <c r="K6" s="65"/>
    </row>
    <row r="7" spans="2:11" ht="22.5" customHeight="1">
      <c r="B7" s="26" t="s">
        <v>6</v>
      </c>
      <c r="C7" s="51" t="s">
        <v>1</v>
      </c>
      <c r="D7" s="52"/>
      <c r="E7" s="40">
        <v>44144</v>
      </c>
      <c r="F7" s="41"/>
      <c r="G7" s="40">
        <v>1167</v>
      </c>
      <c r="H7" s="42"/>
      <c r="I7" s="43"/>
      <c r="J7" s="34">
        <f aca="true" t="shared" si="0" ref="J7:J12">(E7+G7)</f>
        <v>45311</v>
      </c>
      <c r="K7" s="44"/>
    </row>
    <row r="8" spans="2:11" ht="22.5" customHeight="1">
      <c r="B8" s="27"/>
      <c r="C8" s="51" t="s">
        <v>2</v>
      </c>
      <c r="D8" s="52"/>
      <c r="E8" s="53">
        <v>11524</v>
      </c>
      <c r="F8" s="54"/>
      <c r="G8" s="53">
        <v>28</v>
      </c>
      <c r="H8" s="55"/>
      <c r="I8" s="35"/>
      <c r="J8" s="53">
        <f t="shared" si="0"/>
        <v>11552</v>
      </c>
      <c r="K8" s="44"/>
    </row>
    <row r="9" spans="2:11" ht="22.5" customHeight="1">
      <c r="B9" s="27"/>
      <c r="C9" s="51" t="s">
        <v>3</v>
      </c>
      <c r="D9" s="52"/>
      <c r="E9" s="40">
        <v>43889</v>
      </c>
      <c r="F9" s="41"/>
      <c r="G9" s="40">
        <v>952</v>
      </c>
      <c r="H9" s="42"/>
      <c r="I9" s="43"/>
      <c r="J9" s="34">
        <f t="shared" si="0"/>
        <v>44841</v>
      </c>
      <c r="K9" s="44"/>
    </row>
    <row r="10" spans="2:11" ht="22.5" customHeight="1">
      <c r="B10" s="27"/>
      <c r="C10" s="51" t="s">
        <v>2</v>
      </c>
      <c r="D10" s="52"/>
      <c r="E10" s="53">
        <v>13337</v>
      </c>
      <c r="F10" s="54"/>
      <c r="G10" s="53">
        <v>36</v>
      </c>
      <c r="H10" s="55"/>
      <c r="I10" s="35"/>
      <c r="J10" s="53">
        <f t="shared" si="0"/>
        <v>13373</v>
      </c>
      <c r="K10" s="44"/>
    </row>
    <row r="11" spans="2:11" ht="22.5" customHeight="1">
      <c r="B11" s="27"/>
      <c r="C11" s="51" t="s">
        <v>4</v>
      </c>
      <c r="D11" s="52"/>
      <c r="E11" s="34">
        <v>88033</v>
      </c>
      <c r="F11" s="60"/>
      <c r="G11" s="34">
        <v>2119</v>
      </c>
      <c r="H11" s="61"/>
      <c r="I11" s="35"/>
      <c r="J11" s="34">
        <f t="shared" si="0"/>
        <v>90152</v>
      </c>
      <c r="K11" s="44"/>
    </row>
    <row r="12" spans="2:11" ht="22.5" customHeight="1">
      <c r="B12" s="28"/>
      <c r="C12" s="51" t="s">
        <v>2</v>
      </c>
      <c r="D12" s="52"/>
      <c r="E12" s="53">
        <v>24861</v>
      </c>
      <c r="F12" s="54"/>
      <c r="G12" s="53">
        <v>64</v>
      </c>
      <c r="H12" s="55"/>
      <c r="I12" s="35"/>
      <c r="J12" s="53">
        <f t="shared" si="0"/>
        <v>24925</v>
      </c>
      <c r="K12" s="44"/>
    </row>
    <row r="13" spans="2:11" ht="22.5" customHeight="1">
      <c r="B13" s="26" t="s">
        <v>7</v>
      </c>
      <c r="C13" s="17"/>
      <c r="D13" s="18"/>
      <c r="E13" s="40">
        <v>38273</v>
      </c>
      <c r="F13" s="41"/>
      <c r="G13" s="40">
        <v>1569</v>
      </c>
      <c r="H13" s="42"/>
      <c r="I13" s="43"/>
      <c r="J13" s="34">
        <v>39503</v>
      </c>
      <c r="K13" s="44"/>
    </row>
    <row r="14" spans="2:11" ht="22.5" customHeight="1" thickBot="1">
      <c r="B14" s="29"/>
      <c r="C14" s="45" t="s">
        <v>5</v>
      </c>
      <c r="D14" s="46"/>
      <c r="E14" s="47"/>
      <c r="F14" s="48"/>
      <c r="G14" s="32">
        <f>E13+G13-J13</f>
        <v>339</v>
      </c>
      <c r="H14" s="56"/>
      <c r="I14" s="57"/>
      <c r="J14" s="58"/>
      <c r="K14" s="59"/>
    </row>
    <row r="15" ht="22.5" customHeight="1"/>
    <row r="16" spans="3:4" ht="22.5" customHeight="1">
      <c r="C16" s="9" t="s">
        <v>12</v>
      </c>
      <c r="D16" s="9"/>
    </row>
    <row r="17" ht="22.5" customHeight="1"/>
    <row r="18" ht="22.5" customHeight="1">
      <c r="B18" s="4" t="s">
        <v>8</v>
      </c>
    </row>
    <row r="19" ht="22.5" customHeight="1" thickBot="1"/>
    <row r="20" spans="2:12" ht="22.5" customHeight="1">
      <c r="B20" s="1"/>
      <c r="C20" s="2"/>
      <c r="D20" s="49" t="s">
        <v>10</v>
      </c>
      <c r="E20" s="50"/>
      <c r="F20" s="49" t="s">
        <v>11</v>
      </c>
      <c r="G20" s="50"/>
      <c r="H20" s="12" t="s">
        <v>9</v>
      </c>
      <c r="I20" s="38" t="s">
        <v>13</v>
      </c>
      <c r="J20" s="39"/>
      <c r="K20" s="13" t="s">
        <v>9</v>
      </c>
      <c r="L20" s="10"/>
    </row>
    <row r="21" spans="2:12" ht="22.5" customHeight="1">
      <c r="B21" s="5"/>
      <c r="C21" s="16" t="s">
        <v>1</v>
      </c>
      <c r="D21" s="34">
        <f>J7</f>
        <v>45311</v>
      </c>
      <c r="E21" s="35"/>
      <c r="F21" s="36">
        <f>'[1]4月'!$D$21</f>
        <v>45261</v>
      </c>
      <c r="G21" s="37"/>
      <c r="H21" s="19">
        <f>(D21-F21)</f>
        <v>50</v>
      </c>
      <c r="I21" s="36">
        <v>45237</v>
      </c>
      <c r="J21" s="37"/>
      <c r="K21" s="21">
        <f>(D21-I21)</f>
        <v>74</v>
      </c>
      <c r="L21" s="11"/>
    </row>
    <row r="22" spans="2:12" ht="22.5" customHeight="1">
      <c r="B22" s="14" t="s">
        <v>6</v>
      </c>
      <c r="C22" s="16" t="s">
        <v>3</v>
      </c>
      <c r="D22" s="34">
        <f>J9</f>
        <v>44841</v>
      </c>
      <c r="E22" s="35"/>
      <c r="F22" s="36">
        <f>'[1]4月'!$D$22</f>
        <v>44772</v>
      </c>
      <c r="G22" s="37"/>
      <c r="H22" s="19">
        <f>(D22-F22)</f>
        <v>69</v>
      </c>
      <c r="I22" s="36">
        <v>44805</v>
      </c>
      <c r="J22" s="37"/>
      <c r="K22" s="21">
        <f>(D22-I22)</f>
        <v>36</v>
      </c>
      <c r="L22" s="11"/>
    </row>
    <row r="23" spans="2:12" ht="22.5" customHeight="1">
      <c r="B23" s="6"/>
      <c r="C23" s="16" t="s">
        <v>4</v>
      </c>
      <c r="D23" s="34">
        <f>J11</f>
        <v>90152</v>
      </c>
      <c r="E23" s="35"/>
      <c r="F23" s="36">
        <f>'[1]4月'!$D$23</f>
        <v>90033</v>
      </c>
      <c r="G23" s="37"/>
      <c r="H23" s="19">
        <f>(D23-F23)</f>
        <v>119</v>
      </c>
      <c r="I23" s="36">
        <v>90042</v>
      </c>
      <c r="J23" s="37"/>
      <c r="K23" s="21">
        <f>(D23-I23)</f>
        <v>110</v>
      </c>
      <c r="L23" s="11"/>
    </row>
    <row r="24" spans="2:12" ht="22.5" customHeight="1" thickBot="1">
      <c r="B24" s="15" t="s">
        <v>7</v>
      </c>
      <c r="C24" s="8"/>
      <c r="D24" s="30">
        <f>J13</f>
        <v>39503</v>
      </c>
      <c r="E24" s="31"/>
      <c r="F24" s="32">
        <f>'[1]4月'!$D$24</f>
        <v>39315</v>
      </c>
      <c r="G24" s="33"/>
      <c r="H24" s="20">
        <f>(D24-F24)</f>
        <v>188</v>
      </c>
      <c r="I24" s="32">
        <v>38867</v>
      </c>
      <c r="J24" s="33"/>
      <c r="K24" s="22">
        <f>(D24-I24)</f>
        <v>636</v>
      </c>
      <c r="L24" s="11"/>
    </row>
    <row r="25" ht="27.75" customHeight="1"/>
  </sheetData>
  <sheetProtection/>
  <mergeCells count="52"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  <mergeCell ref="G14:I14"/>
    <mergeCell ref="J14:K14"/>
    <mergeCell ref="D20:E20"/>
    <mergeCell ref="F20:G20"/>
    <mergeCell ref="I20:J20"/>
    <mergeCell ref="D21:E21"/>
    <mergeCell ref="F21:G21"/>
    <mergeCell ref="I21:J2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C10:D10"/>
    <mergeCell ref="E10:F10"/>
    <mergeCell ref="G10:I10"/>
    <mergeCell ref="J10:K10"/>
    <mergeCell ref="C11:D11"/>
    <mergeCell ref="E11:F11"/>
    <mergeCell ref="G11:I11"/>
    <mergeCell ref="J11:K11"/>
    <mergeCell ref="E8:F8"/>
    <mergeCell ref="G8:I8"/>
    <mergeCell ref="J8:K8"/>
    <mergeCell ref="C9:D9"/>
    <mergeCell ref="E9:F9"/>
    <mergeCell ref="G9:I9"/>
    <mergeCell ref="J9:K9"/>
    <mergeCell ref="C6:D6"/>
    <mergeCell ref="E6:F6"/>
    <mergeCell ref="G6:I6"/>
    <mergeCell ref="J6:K6"/>
    <mergeCell ref="B7:B12"/>
    <mergeCell ref="C7:D7"/>
    <mergeCell ref="E7:F7"/>
    <mergeCell ref="G7:I7"/>
    <mergeCell ref="J7:K7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 customHeight="1">
      <c r="C1" s="7" t="s">
        <v>18</v>
      </c>
      <c r="D1" s="7"/>
      <c r="E1" s="7" t="s">
        <v>20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2"/>
      <c r="D6" s="63"/>
      <c r="E6" s="49" t="s">
        <v>15</v>
      </c>
      <c r="F6" s="50"/>
      <c r="G6" s="49" t="s">
        <v>16</v>
      </c>
      <c r="H6" s="64"/>
      <c r="I6" s="50"/>
      <c r="J6" s="49" t="s">
        <v>14</v>
      </c>
      <c r="K6" s="65"/>
    </row>
    <row r="7" spans="2:11" ht="21.75" customHeight="1">
      <c r="B7" s="26" t="s">
        <v>6</v>
      </c>
      <c r="C7" s="51" t="s">
        <v>1</v>
      </c>
      <c r="D7" s="52"/>
      <c r="E7" s="40">
        <v>44128</v>
      </c>
      <c r="F7" s="41"/>
      <c r="G7" s="40">
        <v>1168</v>
      </c>
      <c r="H7" s="42"/>
      <c r="I7" s="43"/>
      <c r="J7" s="34">
        <f aca="true" t="shared" si="0" ref="J7:J12">(E7+G7)</f>
        <v>45296</v>
      </c>
      <c r="K7" s="44"/>
    </row>
    <row r="8" spans="2:11" ht="21.75" customHeight="1">
      <c r="B8" s="27"/>
      <c r="C8" s="51" t="s">
        <v>2</v>
      </c>
      <c r="D8" s="52"/>
      <c r="E8" s="53">
        <v>11528</v>
      </c>
      <c r="F8" s="54"/>
      <c r="G8" s="53">
        <v>29</v>
      </c>
      <c r="H8" s="55"/>
      <c r="I8" s="35"/>
      <c r="J8" s="53">
        <f t="shared" si="0"/>
        <v>11557</v>
      </c>
      <c r="K8" s="44"/>
    </row>
    <row r="9" spans="2:11" ht="21.75" customHeight="1">
      <c r="B9" s="27"/>
      <c r="C9" s="51" t="s">
        <v>3</v>
      </c>
      <c r="D9" s="52"/>
      <c r="E9" s="40">
        <v>43833</v>
      </c>
      <c r="F9" s="41"/>
      <c r="G9" s="40">
        <v>959</v>
      </c>
      <c r="H9" s="42"/>
      <c r="I9" s="43"/>
      <c r="J9" s="34">
        <f t="shared" si="0"/>
        <v>44792</v>
      </c>
      <c r="K9" s="44"/>
    </row>
    <row r="10" spans="2:11" ht="21.75" customHeight="1">
      <c r="B10" s="27"/>
      <c r="C10" s="51" t="s">
        <v>2</v>
      </c>
      <c r="D10" s="52"/>
      <c r="E10" s="53">
        <v>13346</v>
      </c>
      <c r="F10" s="54"/>
      <c r="G10" s="53">
        <v>36</v>
      </c>
      <c r="H10" s="55"/>
      <c r="I10" s="35"/>
      <c r="J10" s="53">
        <f t="shared" si="0"/>
        <v>13382</v>
      </c>
      <c r="K10" s="44"/>
    </row>
    <row r="11" spans="2:11" ht="21.75" customHeight="1">
      <c r="B11" s="27"/>
      <c r="C11" s="51" t="s">
        <v>4</v>
      </c>
      <c r="D11" s="52"/>
      <c r="E11" s="34">
        <v>87961</v>
      </c>
      <c r="F11" s="60"/>
      <c r="G11" s="34">
        <v>2127</v>
      </c>
      <c r="H11" s="61"/>
      <c r="I11" s="35"/>
      <c r="J11" s="34">
        <f t="shared" si="0"/>
        <v>90088</v>
      </c>
      <c r="K11" s="44"/>
    </row>
    <row r="12" spans="2:11" ht="21.75" customHeight="1">
      <c r="B12" s="28"/>
      <c r="C12" s="51" t="s">
        <v>2</v>
      </c>
      <c r="D12" s="52"/>
      <c r="E12" s="53">
        <v>24874</v>
      </c>
      <c r="F12" s="54"/>
      <c r="G12" s="53">
        <v>65</v>
      </c>
      <c r="H12" s="55"/>
      <c r="I12" s="35"/>
      <c r="J12" s="53">
        <f t="shared" si="0"/>
        <v>24939</v>
      </c>
      <c r="K12" s="44"/>
    </row>
    <row r="13" spans="2:11" ht="21.75" customHeight="1">
      <c r="B13" s="26" t="s">
        <v>7</v>
      </c>
      <c r="C13" s="17"/>
      <c r="D13" s="18"/>
      <c r="E13" s="40">
        <v>38284</v>
      </c>
      <c r="F13" s="41"/>
      <c r="G13" s="40">
        <v>1570</v>
      </c>
      <c r="H13" s="42"/>
      <c r="I13" s="43"/>
      <c r="J13" s="34">
        <v>39515</v>
      </c>
      <c r="K13" s="44"/>
    </row>
    <row r="14" spans="2:11" ht="21.75" customHeight="1" thickBot="1">
      <c r="B14" s="29"/>
      <c r="C14" s="45" t="s">
        <v>5</v>
      </c>
      <c r="D14" s="46"/>
      <c r="E14" s="47"/>
      <c r="F14" s="48"/>
      <c r="G14" s="32">
        <f>E13+G13-J13</f>
        <v>339</v>
      </c>
      <c r="H14" s="56"/>
      <c r="I14" s="57"/>
      <c r="J14" s="58"/>
      <c r="K14" s="59"/>
    </row>
    <row r="16" spans="3:4" ht="13.5">
      <c r="C16" s="9" t="s">
        <v>12</v>
      </c>
      <c r="D16" s="9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49" t="s">
        <v>10</v>
      </c>
      <c r="E20" s="50"/>
      <c r="F20" s="49" t="s">
        <v>11</v>
      </c>
      <c r="G20" s="50"/>
      <c r="H20" s="12" t="s">
        <v>9</v>
      </c>
      <c r="I20" s="38" t="s">
        <v>13</v>
      </c>
      <c r="J20" s="39"/>
      <c r="K20" s="13" t="s">
        <v>9</v>
      </c>
      <c r="L20" s="10"/>
    </row>
    <row r="21" spans="2:12" ht="21.75" customHeight="1">
      <c r="B21" s="5"/>
      <c r="C21" s="16" t="s">
        <v>1</v>
      </c>
      <c r="D21" s="34">
        <f>J7</f>
        <v>45296</v>
      </c>
      <c r="E21" s="35"/>
      <c r="F21" s="36">
        <f>'5月'!D21</f>
        <v>45311</v>
      </c>
      <c r="G21" s="37"/>
      <c r="H21" s="19">
        <f>(D21-F21)</f>
        <v>-15</v>
      </c>
      <c r="I21" s="36">
        <v>45280</v>
      </c>
      <c r="J21" s="37"/>
      <c r="K21" s="21">
        <f>(D21-I21)</f>
        <v>16</v>
      </c>
      <c r="L21" s="11"/>
    </row>
    <row r="22" spans="2:12" ht="21.75" customHeight="1">
      <c r="B22" s="14" t="s">
        <v>6</v>
      </c>
      <c r="C22" s="16" t="s">
        <v>3</v>
      </c>
      <c r="D22" s="34">
        <f>J9</f>
        <v>44792</v>
      </c>
      <c r="E22" s="35"/>
      <c r="F22" s="36">
        <f>'5月'!D22</f>
        <v>44841</v>
      </c>
      <c r="G22" s="37"/>
      <c r="H22" s="19">
        <f>(D22-F22)</f>
        <v>-49</v>
      </c>
      <c r="I22" s="36">
        <v>44834</v>
      </c>
      <c r="J22" s="37"/>
      <c r="K22" s="21">
        <f>(D22-I22)</f>
        <v>-42</v>
      </c>
      <c r="L22" s="11"/>
    </row>
    <row r="23" spans="2:12" ht="21.75" customHeight="1">
      <c r="B23" s="6"/>
      <c r="C23" s="16" t="s">
        <v>4</v>
      </c>
      <c r="D23" s="34">
        <f>J11</f>
        <v>90088</v>
      </c>
      <c r="E23" s="35"/>
      <c r="F23" s="36">
        <f>'5月'!D23</f>
        <v>90152</v>
      </c>
      <c r="G23" s="37"/>
      <c r="H23" s="19">
        <f>(D23-F23)</f>
        <v>-64</v>
      </c>
      <c r="I23" s="36">
        <v>90114</v>
      </c>
      <c r="J23" s="37"/>
      <c r="K23" s="21">
        <f>(D23-I23)</f>
        <v>-26</v>
      </c>
      <c r="L23" s="11"/>
    </row>
    <row r="24" spans="2:12" ht="21.75" customHeight="1" thickBot="1">
      <c r="B24" s="15" t="s">
        <v>7</v>
      </c>
      <c r="C24" s="8"/>
      <c r="D24" s="30">
        <f>J13</f>
        <v>39515</v>
      </c>
      <c r="E24" s="31"/>
      <c r="F24" s="32">
        <f>'5月'!D24</f>
        <v>39503</v>
      </c>
      <c r="G24" s="33"/>
      <c r="H24" s="20">
        <f>(D24-F24)</f>
        <v>12</v>
      </c>
      <c r="I24" s="32">
        <v>38951</v>
      </c>
      <c r="J24" s="33"/>
      <c r="K24" s="22">
        <f>(D24-I24)</f>
        <v>564</v>
      </c>
      <c r="L24" s="11"/>
    </row>
  </sheetData>
  <sheetProtection/>
  <mergeCells count="52"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  <mergeCell ref="G14:I14"/>
    <mergeCell ref="J14:K14"/>
    <mergeCell ref="D20:E20"/>
    <mergeCell ref="F20:G20"/>
    <mergeCell ref="I20:J20"/>
    <mergeCell ref="D21:E21"/>
    <mergeCell ref="F21:G21"/>
    <mergeCell ref="I21:J2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C10:D10"/>
    <mergeCell ref="E10:F10"/>
    <mergeCell ref="G10:I10"/>
    <mergeCell ref="J10:K10"/>
    <mergeCell ref="C11:D11"/>
    <mergeCell ref="E11:F11"/>
    <mergeCell ref="G11:I11"/>
    <mergeCell ref="J11:K11"/>
    <mergeCell ref="E8:F8"/>
    <mergeCell ref="G8:I8"/>
    <mergeCell ref="J8:K8"/>
    <mergeCell ref="C9:D9"/>
    <mergeCell ref="E9:F9"/>
    <mergeCell ref="G9:I9"/>
    <mergeCell ref="J9:K9"/>
    <mergeCell ref="C6:D6"/>
    <mergeCell ref="E6:F6"/>
    <mergeCell ref="G6:I6"/>
    <mergeCell ref="J6:K6"/>
    <mergeCell ref="B7:B12"/>
    <mergeCell ref="C7:D7"/>
    <mergeCell ref="E7:F7"/>
    <mergeCell ref="G7:I7"/>
    <mergeCell ref="J7:K7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 customHeight="1">
      <c r="C1" s="7" t="s">
        <v>18</v>
      </c>
      <c r="D1" s="7"/>
      <c r="E1" s="7" t="s">
        <v>21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2"/>
      <c r="D6" s="63"/>
      <c r="E6" s="49" t="s">
        <v>15</v>
      </c>
      <c r="F6" s="50"/>
      <c r="G6" s="49" t="s">
        <v>16</v>
      </c>
      <c r="H6" s="64"/>
      <c r="I6" s="50"/>
      <c r="J6" s="49" t="s">
        <v>14</v>
      </c>
      <c r="K6" s="65"/>
    </row>
    <row r="7" spans="2:11" ht="21.75" customHeight="1">
      <c r="B7" s="26" t="s">
        <v>6</v>
      </c>
      <c r="C7" s="51" t="s">
        <v>1</v>
      </c>
      <c r="D7" s="52"/>
      <c r="E7" s="40">
        <v>44136</v>
      </c>
      <c r="F7" s="41"/>
      <c r="G7" s="40">
        <v>1196</v>
      </c>
      <c r="H7" s="42"/>
      <c r="I7" s="43"/>
      <c r="J7" s="34">
        <f aca="true" t="shared" si="0" ref="J7:J12">(E7+G7)</f>
        <v>45332</v>
      </c>
      <c r="K7" s="44"/>
    </row>
    <row r="8" spans="2:11" ht="21.75" customHeight="1">
      <c r="B8" s="27"/>
      <c r="C8" s="51" t="s">
        <v>2</v>
      </c>
      <c r="D8" s="52"/>
      <c r="E8" s="53">
        <v>11567</v>
      </c>
      <c r="F8" s="54"/>
      <c r="G8" s="53">
        <v>30</v>
      </c>
      <c r="H8" s="55"/>
      <c r="I8" s="35"/>
      <c r="J8" s="53">
        <f t="shared" si="0"/>
        <v>11597</v>
      </c>
      <c r="K8" s="44"/>
    </row>
    <row r="9" spans="2:11" ht="21.75" customHeight="1">
      <c r="B9" s="27"/>
      <c r="C9" s="51" t="s">
        <v>3</v>
      </c>
      <c r="D9" s="52"/>
      <c r="E9" s="40">
        <v>43848</v>
      </c>
      <c r="F9" s="41"/>
      <c r="G9" s="40">
        <v>957</v>
      </c>
      <c r="H9" s="42"/>
      <c r="I9" s="43"/>
      <c r="J9" s="34">
        <f t="shared" si="0"/>
        <v>44805</v>
      </c>
      <c r="K9" s="44"/>
    </row>
    <row r="10" spans="2:11" ht="21.75" customHeight="1">
      <c r="B10" s="27"/>
      <c r="C10" s="51" t="s">
        <v>2</v>
      </c>
      <c r="D10" s="52"/>
      <c r="E10" s="53">
        <v>13375</v>
      </c>
      <c r="F10" s="54"/>
      <c r="G10" s="53">
        <v>38</v>
      </c>
      <c r="H10" s="55"/>
      <c r="I10" s="35"/>
      <c r="J10" s="53">
        <f t="shared" si="0"/>
        <v>13413</v>
      </c>
      <c r="K10" s="44"/>
    </row>
    <row r="11" spans="2:11" ht="21.75" customHeight="1">
      <c r="B11" s="27"/>
      <c r="C11" s="51" t="s">
        <v>4</v>
      </c>
      <c r="D11" s="52"/>
      <c r="E11" s="34">
        <f>E7+E9</f>
        <v>87984</v>
      </c>
      <c r="F11" s="60"/>
      <c r="G11" s="34">
        <f>G7+G9</f>
        <v>2153</v>
      </c>
      <c r="H11" s="61"/>
      <c r="I11" s="35"/>
      <c r="J11" s="34">
        <f t="shared" si="0"/>
        <v>90137</v>
      </c>
      <c r="K11" s="44"/>
    </row>
    <row r="12" spans="2:11" ht="21.75" customHeight="1">
      <c r="B12" s="28"/>
      <c r="C12" s="51" t="s">
        <v>2</v>
      </c>
      <c r="D12" s="52"/>
      <c r="E12" s="53">
        <f>E8+E10</f>
        <v>24942</v>
      </c>
      <c r="F12" s="54"/>
      <c r="G12" s="53">
        <f>G8+G10</f>
        <v>68</v>
      </c>
      <c r="H12" s="55"/>
      <c r="I12" s="35"/>
      <c r="J12" s="53">
        <f t="shared" si="0"/>
        <v>25010</v>
      </c>
      <c r="K12" s="44"/>
    </row>
    <row r="13" spans="2:11" ht="21.75" customHeight="1">
      <c r="B13" s="26" t="s">
        <v>7</v>
      </c>
      <c r="C13" s="17"/>
      <c r="D13" s="18"/>
      <c r="E13" s="40">
        <v>38334</v>
      </c>
      <c r="F13" s="41"/>
      <c r="G13" s="40">
        <v>1591</v>
      </c>
      <c r="H13" s="42"/>
      <c r="I13" s="43"/>
      <c r="J13" s="34">
        <v>39585</v>
      </c>
      <c r="K13" s="44"/>
    </row>
    <row r="14" spans="2:11" ht="21.75" customHeight="1" thickBot="1">
      <c r="B14" s="29"/>
      <c r="C14" s="45" t="s">
        <v>5</v>
      </c>
      <c r="D14" s="46"/>
      <c r="E14" s="47"/>
      <c r="F14" s="48"/>
      <c r="G14" s="32">
        <f>E13+G13-J13</f>
        <v>340</v>
      </c>
      <c r="H14" s="56"/>
      <c r="I14" s="57"/>
      <c r="J14" s="58"/>
      <c r="K14" s="59"/>
    </row>
    <row r="16" spans="3:4" ht="13.5">
      <c r="C16" s="9" t="s">
        <v>12</v>
      </c>
      <c r="D16" s="9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49" t="s">
        <v>10</v>
      </c>
      <c r="E20" s="50"/>
      <c r="F20" s="49" t="s">
        <v>11</v>
      </c>
      <c r="G20" s="50"/>
      <c r="H20" s="12" t="s">
        <v>9</v>
      </c>
      <c r="I20" s="38" t="s">
        <v>13</v>
      </c>
      <c r="J20" s="39"/>
      <c r="K20" s="13" t="s">
        <v>9</v>
      </c>
      <c r="L20" s="10"/>
    </row>
    <row r="21" spans="2:12" ht="21.75" customHeight="1">
      <c r="B21" s="5"/>
      <c r="C21" s="16" t="s">
        <v>1</v>
      </c>
      <c r="D21" s="34">
        <f>SUM(J7)</f>
        <v>45332</v>
      </c>
      <c r="E21" s="35"/>
      <c r="F21" s="36">
        <f>'[2]6月'!$D$21</f>
        <v>45296</v>
      </c>
      <c r="G21" s="37"/>
      <c r="H21" s="19">
        <f>(D21-F21)</f>
        <v>36</v>
      </c>
      <c r="I21" s="36">
        <v>45293</v>
      </c>
      <c r="J21" s="37"/>
      <c r="K21" s="21">
        <f>(D21-I21)</f>
        <v>39</v>
      </c>
      <c r="L21" s="11"/>
    </row>
    <row r="22" spans="2:12" ht="21.75" customHeight="1">
      <c r="B22" s="14" t="s">
        <v>6</v>
      </c>
      <c r="C22" s="16" t="s">
        <v>3</v>
      </c>
      <c r="D22" s="34">
        <f>SUM(J9)</f>
        <v>44805</v>
      </c>
      <c r="E22" s="35"/>
      <c r="F22" s="36">
        <f>'[2]6月'!$D$22</f>
        <v>44792</v>
      </c>
      <c r="G22" s="37"/>
      <c r="H22" s="19">
        <f>(D22-F22)</f>
        <v>13</v>
      </c>
      <c r="I22" s="36">
        <v>44833</v>
      </c>
      <c r="J22" s="37"/>
      <c r="K22" s="21">
        <f>(D22-I22)</f>
        <v>-28</v>
      </c>
      <c r="L22" s="11"/>
    </row>
    <row r="23" spans="2:12" ht="21.75" customHeight="1">
      <c r="B23" s="6"/>
      <c r="C23" s="16" t="s">
        <v>4</v>
      </c>
      <c r="D23" s="34">
        <f>J11</f>
        <v>90137</v>
      </c>
      <c r="E23" s="35"/>
      <c r="F23" s="36">
        <f>'[2]6月'!$D$23</f>
        <v>90088</v>
      </c>
      <c r="G23" s="37"/>
      <c r="H23" s="19">
        <f>(D23-F23)</f>
        <v>49</v>
      </c>
      <c r="I23" s="36">
        <v>90126</v>
      </c>
      <c r="J23" s="37"/>
      <c r="K23" s="21">
        <f>(D23-I23)</f>
        <v>11</v>
      </c>
      <c r="L23" s="11"/>
    </row>
    <row r="24" spans="2:12" ht="21.75" customHeight="1" thickBot="1">
      <c r="B24" s="15" t="s">
        <v>7</v>
      </c>
      <c r="C24" s="8"/>
      <c r="D24" s="30">
        <f>J13</f>
        <v>39585</v>
      </c>
      <c r="E24" s="31"/>
      <c r="F24" s="32">
        <f>'[2]6月'!$D$24</f>
        <v>39515</v>
      </c>
      <c r="G24" s="33"/>
      <c r="H24" s="20">
        <f>(D24-F24)</f>
        <v>70</v>
      </c>
      <c r="I24" s="32">
        <v>38984</v>
      </c>
      <c r="J24" s="33"/>
      <c r="K24" s="22">
        <f>(D24-I24)</f>
        <v>601</v>
      </c>
      <c r="L24" s="11"/>
    </row>
  </sheetData>
  <sheetProtection/>
  <mergeCells count="52">
    <mergeCell ref="C6:D6"/>
    <mergeCell ref="E6:F6"/>
    <mergeCell ref="G6:I6"/>
    <mergeCell ref="J6:K6"/>
    <mergeCell ref="B7:B12"/>
    <mergeCell ref="C7:D7"/>
    <mergeCell ref="E7:F7"/>
    <mergeCell ref="G7:I7"/>
    <mergeCell ref="J7:K7"/>
    <mergeCell ref="C8:D8"/>
    <mergeCell ref="E8:F8"/>
    <mergeCell ref="G8:I8"/>
    <mergeCell ref="J8:K8"/>
    <mergeCell ref="C9:D9"/>
    <mergeCell ref="E9:F9"/>
    <mergeCell ref="G9:I9"/>
    <mergeCell ref="J9:K9"/>
    <mergeCell ref="C10:D10"/>
    <mergeCell ref="E10:F10"/>
    <mergeCell ref="G10:I10"/>
    <mergeCell ref="J10:K10"/>
    <mergeCell ref="C11:D11"/>
    <mergeCell ref="E11:F11"/>
    <mergeCell ref="G11:I11"/>
    <mergeCell ref="J11:K1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G14:I14"/>
    <mergeCell ref="J14:K14"/>
    <mergeCell ref="D20:E20"/>
    <mergeCell ref="F20:G20"/>
    <mergeCell ref="I20:J20"/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 customHeight="1">
      <c r="C1" s="7" t="s">
        <v>18</v>
      </c>
      <c r="D1" s="7"/>
      <c r="E1" s="7" t="s">
        <v>22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2"/>
      <c r="D6" s="63"/>
      <c r="E6" s="49" t="s">
        <v>15</v>
      </c>
      <c r="F6" s="50"/>
      <c r="G6" s="49" t="s">
        <v>16</v>
      </c>
      <c r="H6" s="64"/>
      <c r="I6" s="50"/>
      <c r="J6" s="49" t="s">
        <v>14</v>
      </c>
      <c r="K6" s="65"/>
    </row>
    <row r="7" spans="2:11" ht="21.75" customHeight="1">
      <c r="B7" s="26" t="s">
        <v>6</v>
      </c>
      <c r="C7" s="51" t="s">
        <v>1</v>
      </c>
      <c r="D7" s="52"/>
      <c r="E7" s="40">
        <v>44168</v>
      </c>
      <c r="F7" s="41"/>
      <c r="G7" s="40">
        <v>1209</v>
      </c>
      <c r="H7" s="42"/>
      <c r="I7" s="43"/>
      <c r="J7" s="34">
        <f aca="true" t="shared" si="0" ref="J7:J12">(E7+G7)</f>
        <v>45377</v>
      </c>
      <c r="K7" s="44"/>
    </row>
    <row r="8" spans="2:11" ht="21.75" customHeight="1">
      <c r="B8" s="27"/>
      <c r="C8" s="51" t="s">
        <v>2</v>
      </c>
      <c r="D8" s="52"/>
      <c r="E8" s="53">
        <v>11581</v>
      </c>
      <c r="F8" s="54"/>
      <c r="G8" s="53">
        <v>30</v>
      </c>
      <c r="H8" s="55"/>
      <c r="I8" s="35"/>
      <c r="J8" s="53">
        <f t="shared" si="0"/>
        <v>11611</v>
      </c>
      <c r="K8" s="44"/>
    </row>
    <row r="9" spans="2:11" ht="21.75" customHeight="1">
      <c r="B9" s="27"/>
      <c r="C9" s="51" t="s">
        <v>3</v>
      </c>
      <c r="D9" s="52"/>
      <c r="E9" s="40">
        <v>43870</v>
      </c>
      <c r="F9" s="41"/>
      <c r="G9" s="40">
        <v>962</v>
      </c>
      <c r="H9" s="42"/>
      <c r="I9" s="43"/>
      <c r="J9" s="34">
        <f t="shared" si="0"/>
        <v>44832</v>
      </c>
      <c r="K9" s="44"/>
    </row>
    <row r="10" spans="2:11" ht="21.75" customHeight="1">
      <c r="B10" s="27"/>
      <c r="C10" s="51" t="s">
        <v>2</v>
      </c>
      <c r="D10" s="52"/>
      <c r="E10" s="53">
        <v>13407</v>
      </c>
      <c r="F10" s="54"/>
      <c r="G10" s="53">
        <v>38</v>
      </c>
      <c r="H10" s="55"/>
      <c r="I10" s="35"/>
      <c r="J10" s="53">
        <f t="shared" si="0"/>
        <v>13445</v>
      </c>
      <c r="K10" s="44"/>
    </row>
    <row r="11" spans="2:11" ht="21.75" customHeight="1">
      <c r="B11" s="27"/>
      <c r="C11" s="51" t="s">
        <v>4</v>
      </c>
      <c r="D11" s="52"/>
      <c r="E11" s="34">
        <f>E7+E9</f>
        <v>88038</v>
      </c>
      <c r="F11" s="60"/>
      <c r="G11" s="34">
        <f>G7+G9</f>
        <v>2171</v>
      </c>
      <c r="H11" s="61"/>
      <c r="I11" s="35"/>
      <c r="J11" s="34">
        <f t="shared" si="0"/>
        <v>90209</v>
      </c>
      <c r="K11" s="44"/>
    </row>
    <row r="12" spans="2:11" ht="21.75" customHeight="1">
      <c r="B12" s="28"/>
      <c r="C12" s="51" t="s">
        <v>2</v>
      </c>
      <c r="D12" s="52"/>
      <c r="E12" s="53">
        <f>E8+E10</f>
        <v>24988</v>
      </c>
      <c r="F12" s="54"/>
      <c r="G12" s="53">
        <f>G8+G10</f>
        <v>68</v>
      </c>
      <c r="H12" s="55"/>
      <c r="I12" s="35"/>
      <c r="J12" s="53">
        <f t="shared" si="0"/>
        <v>25056</v>
      </c>
      <c r="K12" s="44"/>
    </row>
    <row r="13" spans="2:11" ht="21.75" customHeight="1">
      <c r="B13" s="26" t="s">
        <v>7</v>
      </c>
      <c r="C13" s="17"/>
      <c r="D13" s="18"/>
      <c r="E13" s="40">
        <v>38407</v>
      </c>
      <c r="F13" s="41"/>
      <c r="G13" s="40">
        <v>1604</v>
      </c>
      <c r="H13" s="42"/>
      <c r="I13" s="43"/>
      <c r="J13" s="34">
        <v>39671</v>
      </c>
      <c r="K13" s="44"/>
    </row>
    <row r="14" spans="2:11" ht="21.75" customHeight="1" thickBot="1">
      <c r="B14" s="29"/>
      <c r="C14" s="45" t="s">
        <v>5</v>
      </c>
      <c r="D14" s="46"/>
      <c r="E14" s="47"/>
      <c r="F14" s="48"/>
      <c r="G14" s="32">
        <f>E13+G13-J13</f>
        <v>340</v>
      </c>
      <c r="H14" s="56"/>
      <c r="I14" s="57"/>
      <c r="J14" s="58"/>
      <c r="K14" s="59"/>
    </row>
    <row r="16" spans="3:4" ht="13.5">
      <c r="C16" s="9" t="s">
        <v>12</v>
      </c>
      <c r="D16" s="9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49" t="s">
        <v>10</v>
      </c>
      <c r="E20" s="50"/>
      <c r="F20" s="49" t="s">
        <v>11</v>
      </c>
      <c r="G20" s="50"/>
      <c r="H20" s="12" t="s">
        <v>9</v>
      </c>
      <c r="I20" s="38" t="s">
        <v>13</v>
      </c>
      <c r="J20" s="39"/>
      <c r="K20" s="13" t="s">
        <v>9</v>
      </c>
      <c r="L20" s="10"/>
    </row>
    <row r="21" spans="2:12" ht="21.75" customHeight="1">
      <c r="B21" s="5"/>
      <c r="C21" s="16" t="s">
        <v>1</v>
      </c>
      <c r="D21" s="34">
        <f>J7</f>
        <v>45377</v>
      </c>
      <c r="E21" s="35"/>
      <c r="F21" s="36">
        <f>'[2]7月'!$D$21</f>
        <v>45332</v>
      </c>
      <c r="G21" s="37"/>
      <c r="H21" s="19">
        <f>(D21-F21)</f>
        <v>45</v>
      </c>
      <c r="I21" s="36">
        <v>45330</v>
      </c>
      <c r="J21" s="37"/>
      <c r="K21" s="21">
        <f>(D21-I21)</f>
        <v>47</v>
      </c>
      <c r="L21" s="11"/>
    </row>
    <row r="22" spans="2:12" ht="21.75" customHeight="1">
      <c r="B22" s="14" t="s">
        <v>6</v>
      </c>
      <c r="C22" s="16" t="s">
        <v>3</v>
      </c>
      <c r="D22" s="34">
        <f>J9</f>
        <v>44832</v>
      </c>
      <c r="E22" s="35"/>
      <c r="F22" s="36">
        <f>'[2]7月'!$D$22</f>
        <v>44805</v>
      </c>
      <c r="G22" s="37"/>
      <c r="H22" s="19">
        <f>(D22-F22)</f>
        <v>27</v>
      </c>
      <c r="I22" s="36">
        <v>44832</v>
      </c>
      <c r="J22" s="37"/>
      <c r="K22" s="21">
        <f>(D22-I22)</f>
        <v>0</v>
      </c>
      <c r="L22" s="11"/>
    </row>
    <row r="23" spans="2:12" ht="21.75" customHeight="1">
      <c r="B23" s="6"/>
      <c r="C23" s="16" t="s">
        <v>4</v>
      </c>
      <c r="D23" s="34">
        <f>J11</f>
        <v>90209</v>
      </c>
      <c r="E23" s="35"/>
      <c r="F23" s="36">
        <f>'[2]7月'!$D$23</f>
        <v>90137</v>
      </c>
      <c r="G23" s="37"/>
      <c r="H23" s="19">
        <f>(D23-F23)</f>
        <v>72</v>
      </c>
      <c r="I23" s="36">
        <v>90162</v>
      </c>
      <c r="J23" s="37"/>
      <c r="K23" s="21">
        <f>(D23-I23)</f>
        <v>47</v>
      </c>
      <c r="L23" s="11"/>
    </row>
    <row r="24" spans="2:12" ht="21.75" customHeight="1" thickBot="1">
      <c r="B24" s="15" t="s">
        <v>7</v>
      </c>
      <c r="C24" s="8"/>
      <c r="D24" s="30">
        <f>J13</f>
        <v>39671</v>
      </c>
      <c r="E24" s="31"/>
      <c r="F24" s="32">
        <f>'[2]7月'!$D$24</f>
        <v>39585</v>
      </c>
      <c r="G24" s="33"/>
      <c r="H24" s="20">
        <f>(D24-F24)</f>
        <v>86</v>
      </c>
      <c r="I24" s="32">
        <v>39027</v>
      </c>
      <c r="J24" s="33"/>
      <c r="K24" s="22">
        <f>(D24-I24)</f>
        <v>644</v>
      </c>
      <c r="L24" s="11"/>
    </row>
  </sheetData>
  <sheetProtection/>
  <mergeCells count="52"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  <mergeCell ref="G14:I14"/>
    <mergeCell ref="J14:K14"/>
    <mergeCell ref="D20:E20"/>
    <mergeCell ref="F20:G20"/>
    <mergeCell ref="I20:J20"/>
    <mergeCell ref="D21:E21"/>
    <mergeCell ref="F21:G21"/>
    <mergeCell ref="I21:J2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C10:D10"/>
    <mergeCell ref="E10:F10"/>
    <mergeCell ref="G10:I10"/>
    <mergeCell ref="J10:K10"/>
    <mergeCell ref="C11:D11"/>
    <mergeCell ref="E11:F11"/>
    <mergeCell ref="G11:I11"/>
    <mergeCell ref="J11:K11"/>
    <mergeCell ref="E8:F8"/>
    <mergeCell ref="G8:I8"/>
    <mergeCell ref="J8:K8"/>
    <mergeCell ref="C9:D9"/>
    <mergeCell ref="E9:F9"/>
    <mergeCell ref="G9:I9"/>
    <mergeCell ref="J9:K9"/>
    <mergeCell ref="C6:D6"/>
    <mergeCell ref="E6:F6"/>
    <mergeCell ref="G6:I6"/>
    <mergeCell ref="J6:K6"/>
    <mergeCell ref="B7:B12"/>
    <mergeCell ref="C7:D7"/>
    <mergeCell ref="E7:F7"/>
    <mergeCell ref="G7:I7"/>
    <mergeCell ref="J7:K7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  <col min="15" max="15" width="8.50390625" style="0" customWidth="1"/>
  </cols>
  <sheetData>
    <row r="1" spans="3:5" ht="18.75" customHeight="1">
      <c r="C1" s="7" t="s">
        <v>18</v>
      </c>
      <c r="D1" s="7"/>
      <c r="E1" s="7" t="s">
        <v>23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2"/>
      <c r="D6" s="63"/>
      <c r="E6" s="49" t="s">
        <v>15</v>
      </c>
      <c r="F6" s="50"/>
      <c r="G6" s="49" t="s">
        <v>16</v>
      </c>
      <c r="H6" s="64"/>
      <c r="I6" s="50"/>
      <c r="J6" s="49" t="s">
        <v>14</v>
      </c>
      <c r="K6" s="65"/>
    </row>
    <row r="7" spans="2:11" ht="21.75" customHeight="1">
      <c r="B7" s="26" t="s">
        <v>6</v>
      </c>
      <c r="C7" s="51" t="s">
        <v>1</v>
      </c>
      <c r="D7" s="52"/>
      <c r="E7" s="40">
        <v>44146</v>
      </c>
      <c r="F7" s="41"/>
      <c r="G7" s="40">
        <v>1201</v>
      </c>
      <c r="H7" s="42"/>
      <c r="I7" s="43"/>
      <c r="J7" s="34">
        <f aca="true" t="shared" si="0" ref="J7:J12">(E7+G7)</f>
        <v>45347</v>
      </c>
      <c r="K7" s="44"/>
    </row>
    <row r="8" spans="2:11" ht="21.75" customHeight="1">
      <c r="B8" s="27"/>
      <c r="C8" s="51" t="s">
        <v>2</v>
      </c>
      <c r="D8" s="52"/>
      <c r="E8" s="53">
        <v>11604</v>
      </c>
      <c r="F8" s="54"/>
      <c r="G8" s="53">
        <v>30</v>
      </c>
      <c r="H8" s="55"/>
      <c r="I8" s="35"/>
      <c r="J8" s="53">
        <f t="shared" si="0"/>
        <v>11634</v>
      </c>
      <c r="K8" s="44"/>
    </row>
    <row r="9" spans="2:11" ht="21.75" customHeight="1">
      <c r="B9" s="27"/>
      <c r="C9" s="51" t="s">
        <v>3</v>
      </c>
      <c r="D9" s="52"/>
      <c r="E9" s="40">
        <v>43880</v>
      </c>
      <c r="F9" s="41"/>
      <c r="G9" s="40">
        <v>966</v>
      </c>
      <c r="H9" s="42"/>
      <c r="I9" s="43"/>
      <c r="J9" s="34">
        <f t="shared" si="0"/>
        <v>44846</v>
      </c>
      <c r="K9" s="44"/>
    </row>
    <row r="10" spans="2:11" ht="21.75" customHeight="1">
      <c r="B10" s="27"/>
      <c r="C10" s="51" t="s">
        <v>2</v>
      </c>
      <c r="D10" s="52"/>
      <c r="E10" s="53">
        <v>13435</v>
      </c>
      <c r="F10" s="54"/>
      <c r="G10" s="53">
        <v>38</v>
      </c>
      <c r="H10" s="55"/>
      <c r="I10" s="35"/>
      <c r="J10" s="53">
        <f t="shared" si="0"/>
        <v>13473</v>
      </c>
      <c r="K10" s="44"/>
    </row>
    <row r="11" spans="2:11" ht="21.75" customHeight="1">
      <c r="B11" s="27"/>
      <c r="C11" s="51" t="s">
        <v>4</v>
      </c>
      <c r="D11" s="52"/>
      <c r="E11" s="34">
        <f>E7+E9</f>
        <v>88026</v>
      </c>
      <c r="F11" s="60"/>
      <c r="G11" s="34">
        <f>G7+G9</f>
        <v>2167</v>
      </c>
      <c r="H11" s="61"/>
      <c r="I11" s="35"/>
      <c r="J11" s="34">
        <f t="shared" si="0"/>
        <v>90193</v>
      </c>
      <c r="K11" s="44"/>
    </row>
    <row r="12" spans="2:11" ht="21.75" customHeight="1">
      <c r="B12" s="28"/>
      <c r="C12" s="51" t="s">
        <v>2</v>
      </c>
      <c r="D12" s="52"/>
      <c r="E12" s="53">
        <v>25039</v>
      </c>
      <c r="F12" s="54"/>
      <c r="G12" s="53">
        <v>68</v>
      </c>
      <c r="H12" s="55"/>
      <c r="I12" s="35"/>
      <c r="J12" s="53">
        <f t="shared" si="0"/>
        <v>25107</v>
      </c>
      <c r="K12" s="44"/>
    </row>
    <row r="13" spans="2:11" ht="21.75" customHeight="1">
      <c r="B13" s="26" t="s">
        <v>7</v>
      </c>
      <c r="C13" s="17"/>
      <c r="D13" s="18"/>
      <c r="E13" s="40">
        <v>38418</v>
      </c>
      <c r="F13" s="41"/>
      <c r="G13" s="40">
        <v>1593</v>
      </c>
      <c r="H13" s="42"/>
      <c r="I13" s="43"/>
      <c r="J13" s="34">
        <v>39669</v>
      </c>
      <c r="K13" s="44"/>
    </row>
    <row r="14" spans="2:11" ht="21.75" customHeight="1" thickBot="1">
      <c r="B14" s="29"/>
      <c r="C14" s="45" t="s">
        <v>5</v>
      </c>
      <c r="D14" s="46"/>
      <c r="E14" s="47"/>
      <c r="F14" s="48"/>
      <c r="G14" s="32">
        <f>E13+G13-J13</f>
        <v>342</v>
      </c>
      <c r="H14" s="56"/>
      <c r="I14" s="33"/>
      <c r="J14" s="58"/>
      <c r="K14" s="59"/>
    </row>
    <row r="16" spans="3:4" ht="13.5">
      <c r="C16" s="9" t="s">
        <v>12</v>
      </c>
      <c r="D16" s="9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49" t="s">
        <v>10</v>
      </c>
      <c r="E20" s="50"/>
      <c r="F20" s="49" t="s">
        <v>11</v>
      </c>
      <c r="G20" s="50"/>
      <c r="H20" s="12" t="s">
        <v>9</v>
      </c>
      <c r="I20" s="38" t="s">
        <v>13</v>
      </c>
      <c r="J20" s="39"/>
      <c r="K20" s="13" t="s">
        <v>9</v>
      </c>
      <c r="L20" s="10"/>
    </row>
    <row r="21" spans="2:12" ht="21.75" customHeight="1">
      <c r="B21" s="5"/>
      <c r="C21" s="16" t="s">
        <v>1</v>
      </c>
      <c r="D21" s="34">
        <f>J7</f>
        <v>45347</v>
      </c>
      <c r="E21" s="35"/>
      <c r="F21" s="36">
        <f>'[2]8月'!$D$21</f>
        <v>45377</v>
      </c>
      <c r="G21" s="37"/>
      <c r="H21" s="19">
        <f>(D21-F21)</f>
        <v>-30</v>
      </c>
      <c r="I21" s="36">
        <v>45317</v>
      </c>
      <c r="J21" s="37"/>
      <c r="K21" s="21">
        <f>(D21-I21)</f>
        <v>30</v>
      </c>
      <c r="L21" s="11"/>
    </row>
    <row r="22" spans="2:12" ht="21.75" customHeight="1">
      <c r="B22" s="14" t="s">
        <v>6</v>
      </c>
      <c r="C22" s="16" t="s">
        <v>3</v>
      </c>
      <c r="D22" s="34">
        <f>J9</f>
        <v>44846</v>
      </c>
      <c r="E22" s="35"/>
      <c r="F22" s="36">
        <f>'[2]8月'!$D$22</f>
        <v>44832</v>
      </c>
      <c r="G22" s="37"/>
      <c r="H22" s="19">
        <f>(D22-F22)</f>
        <v>14</v>
      </c>
      <c r="I22" s="36">
        <v>44787</v>
      </c>
      <c r="J22" s="37"/>
      <c r="K22" s="21">
        <f>(D22-I22)</f>
        <v>59</v>
      </c>
      <c r="L22" s="11"/>
    </row>
    <row r="23" spans="2:12" ht="21.75" customHeight="1">
      <c r="B23" s="6"/>
      <c r="C23" s="16" t="s">
        <v>4</v>
      </c>
      <c r="D23" s="34">
        <f>J11</f>
        <v>90193</v>
      </c>
      <c r="E23" s="35"/>
      <c r="F23" s="36">
        <f>'[2]8月'!$D$23</f>
        <v>90209</v>
      </c>
      <c r="G23" s="37"/>
      <c r="H23" s="19">
        <f>(D23-F23)</f>
        <v>-16</v>
      </c>
      <c r="I23" s="36">
        <v>90104</v>
      </c>
      <c r="J23" s="37"/>
      <c r="K23" s="21">
        <f>(D23-I23)</f>
        <v>89</v>
      </c>
      <c r="L23" s="11"/>
    </row>
    <row r="24" spans="2:12" ht="21.75" customHeight="1" thickBot="1">
      <c r="B24" s="15" t="s">
        <v>7</v>
      </c>
      <c r="C24" s="8"/>
      <c r="D24" s="30">
        <f>J13</f>
        <v>39669</v>
      </c>
      <c r="E24" s="31"/>
      <c r="F24" s="32">
        <f>'[2]8月'!$D$24</f>
        <v>39671</v>
      </c>
      <c r="G24" s="33"/>
      <c r="H24" s="20">
        <f>(D24-F24)</f>
        <v>-2</v>
      </c>
      <c r="I24" s="32">
        <v>39032</v>
      </c>
      <c r="J24" s="33"/>
      <c r="K24" s="22">
        <f>(D24-I24)</f>
        <v>637</v>
      </c>
      <c r="L24" s="11"/>
    </row>
  </sheetData>
  <sheetProtection/>
  <mergeCells count="52">
    <mergeCell ref="C6:D6"/>
    <mergeCell ref="E6:F6"/>
    <mergeCell ref="G6:I6"/>
    <mergeCell ref="J6:K6"/>
    <mergeCell ref="B7:B12"/>
    <mergeCell ref="C7:D7"/>
    <mergeCell ref="E7:F7"/>
    <mergeCell ref="G7:I7"/>
    <mergeCell ref="J7:K7"/>
    <mergeCell ref="C8:D8"/>
    <mergeCell ref="E8:F8"/>
    <mergeCell ref="G8:I8"/>
    <mergeCell ref="J8:K8"/>
    <mergeCell ref="C9:D9"/>
    <mergeCell ref="E9:F9"/>
    <mergeCell ref="G9:I9"/>
    <mergeCell ref="J9:K9"/>
    <mergeCell ref="C10:D10"/>
    <mergeCell ref="E10:F10"/>
    <mergeCell ref="G10:I10"/>
    <mergeCell ref="J10:K10"/>
    <mergeCell ref="C11:D11"/>
    <mergeCell ref="E11:F11"/>
    <mergeCell ref="G11:I11"/>
    <mergeCell ref="J11:K1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G14:I14"/>
    <mergeCell ref="J14:K14"/>
    <mergeCell ref="D20:E20"/>
    <mergeCell ref="F20:G20"/>
    <mergeCell ref="I20:J20"/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 customHeight="1">
      <c r="C1" s="7" t="s">
        <v>18</v>
      </c>
      <c r="D1" s="7"/>
      <c r="E1" s="7" t="s">
        <v>24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2"/>
      <c r="D6" s="63"/>
      <c r="E6" s="49" t="s">
        <v>15</v>
      </c>
      <c r="F6" s="50"/>
      <c r="G6" s="49" t="s">
        <v>16</v>
      </c>
      <c r="H6" s="64"/>
      <c r="I6" s="50"/>
      <c r="J6" s="49" t="s">
        <v>14</v>
      </c>
      <c r="K6" s="65"/>
    </row>
    <row r="7" spans="2:11" ht="21.75" customHeight="1">
      <c r="B7" s="26" t="s">
        <v>6</v>
      </c>
      <c r="C7" s="51" t="s">
        <v>1</v>
      </c>
      <c r="D7" s="52"/>
      <c r="E7" s="40">
        <v>44150</v>
      </c>
      <c r="F7" s="41"/>
      <c r="G7" s="40">
        <v>1204</v>
      </c>
      <c r="H7" s="42"/>
      <c r="I7" s="43"/>
      <c r="J7" s="34">
        <f aca="true" t="shared" si="0" ref="J7:J12">(E7+G7)</f>
        <v>45354</v>
      </c>
      <c r="K7" s="44"/>
    </row>
    <row r="8" spans="2:11" ht="21.75" customHeight="1">
      <c r="B8" s="27"/>
      <c r="C8" s="51" t="s">
        <v>2</v>
      </c>
      <c r="D8" s="52"/>
      <c r="E8" s="53">
        <v>11637</v>
      </c>
      <c r="F8" s="54"/>
      <c r="G8" s="53">
        <v>30</v>
      </c>
      <c r="H8" s="55"/>
      <c r="I8" s="35"/>
      <c r="J8" s="53">
        <f t="shared" si="0"/>
        <v>11667</v>
      </c>
      <c r="K8" s="44"/>
    </row>
    <row r="9" spans="2:11" ht="21.75" customHeight="1">
      <c r="B9" s="27"/>
      <c r="C9" s="51" t="s">
        <v>3</v>
      </c>
      <c r="D9" s="52"/>
      <c r="E9" s="40">
        <v>43885</v>
      </c>
      <c r="F9" s="41"/>
      <c r="G9" s="40">
        <v>977</v>
      </c>
      <c r="H9" s="42"/>
      <c r="I9" s="43"/>
      <c r="J9" s="34">
        <f t="shared" si="0"/>
        <v>44862</v>
      </c>
      <c r="K9" s="44"/>
    </row>
    <row r="10" spans="2:11" ht="21.75" customHeight="1">
      <c r="B10" s="27"/>
      <c r="C10" s="51" t="s">
        <v>2</v>
      </c>
      <c r="D10" s="52"/>
      <c r="E10" s="53">
        <v>13462</v>
      </c>
      <c r="F10" s="54"/>
      <c r="G10" s="53">
        <v>38</v>
      </c>
      <c r="H10" s="55"/>
      <c r="I10" s="35"/>
      <c r="J10" s="53">
        <f t="shared" si="0"/>
        <v>13500</v>
      </c>
      <c r="K10" s="44"/>
    </row>
    <row r="11" spans="2:11" ht="21.75" customHeight="1">
      <c r="B11" s="27"/>
      <c r="C11" s="51" t="s">
        <v>4</v>
      </c>
      <c r="D11" s="52"/>
      <c r="E11" s="34">
        <v>88035</v>
      </c>
      <c r="F11" s="60"/>
      <c r="G11" s="34">
        <v>2181</v>
      </c>
      <c r="H11" s="61"/>
      <c r="I11" s="35"/>
      <c r="J11" s="34">
        <f t="shared" si="0"/>
        <v>90216</v>
      </c>
      <c r="K11" s="44"/>
    </row>
    <row r="12" spans="2:11" ht="21.75" customHeight="1">
      <c r="B12" s="28"/>
      <c r="C12" s="51" t="s">
        <v>2</v>
      </c>
      <c r="D12" s="52"/>
      <c r="E12" s="53">
        <v>25099</v>
      </c>
      <c r="F12" s="54"/>
      <c r="G12" s="53">
        <v>68</v>
      </c>
      <c r="H12" s="55"/>
      <c r="I12" s="35"/>
      <c r="J12" s="53">
        <f t="shared" si="0"/>
        <v>25167</v>
      </c>
      <c r="K12" s="44"/>
    </row>
    <row r="13" spans="2:11" ht="21.75" customHeight="1">
      <c r="B13" s="26" t="s">
        <v>7</v>
      </c>
      <c r="C13" s="17"/>
      <c r="D13" s="18"/>
      <c r="E13" s="40">
        <v>38476</v>
      </c>
      <c r="F13" s="41"/>
      <c r="G13" s="40">
        <v>1612</v>
      </c>
      <c r="H13" s="42"/>
      <c r="I13" s="43"/>
      <c r="J13" s="34">
        <v>39746</v>
      </c>
      <c r="K13" s="44"/>
    </row>
    <row r="14" spans="2:11" ht="21.75" customHeight="1" thickBot="1">
      <c r="B14" s="29"/>
      <c r="C14" s="45" t="s">
        <v>5</v>
      </c>
      <c r="D14" s="46"/>
      <c r="E14" s="47"/>
      <c r="F14" s="48"/>
      <c r="G14" s="32">
        <f>E13+G13-J13</f>
        <v>342</v>
      </c>
      <c r="H14" s="56"/>
      <c r="I14" s="57"/>
      <c r="J14" s="58"/>
      <c r="K14" s="59"/>
    </row>
    <row r="16" spans="3:4" ht="13.5">
      <c r="C16" s="9" t="s">
        <v>12</v>
      </c>
      <c r="D16" s="9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49" t="s">
        <v>10</v>
      </c>
      <c r="E20" s="50"/>
      <c r="F20" s="49" t="s">
        <v>11</v>
      </c>
      <c r="G20" s="50"/>
      <c r="H20" s="12" t="s">
        <v>9</v>
      </c>
      <c r="I20" s="38" t="s">
        <v>13</v>
      </c>
      <c r="J20" s="39"/>
      <c r="K20" s="13" t="s">
        <v>9</v>
      </c>
      <c r="L20" s="10"/>
    </row>
    <row r="21" spans="2:12" ht="21.75" customHeight="1">
      <c r="B21" s="5"/>
      <c r="C21" s="16" t="s">
        <v>1</v>
      </c>
      <c r="D21" s="34">
        <f>SUM(J7)</f>
        <v>45354</v>
      </c>
      <c r="E21" s="35"/>
      <c r="F21" s="36">
        <f>'[2]9月'!$D$21</f>
        <v>45347</v>
      </c>
      <c r="G21" s="37"/>
      <c r="H21" s="19">
        <f>(D21-F21)</f>
        <v>7</v>
      </c>
      <c r="I21" s="36">
        <v>45356</v>
      </c>
      <c r="J21" s="37"/>
      <c r="K21" s="21">
        <f>(D21-I21)</f>
        <v>-2</v>
      </c>
      <c r="L21" s="11"/>
    </row>
    <row r="22" spans="2:12" ht="21.75" customHeight="1">
      <c r="B22" s="14" t="s">
        <v>6</v>
      </c>
      <c r="C22" s="16" t="s">
        <v>3</v>
      </c>
      <c r="D22" s="34">
        <f>SUM(J9)</f>
        <v>44862</v>
      </c>
      <c r="E22" s="35"/>
      <c r="F22" s="36">
        <f>'[2]9月'!$D$22</f>
        <v>44846</v>
      </c>
      <c r="G22" s="37"/>
      <c r="H22" s="19">
        <f>(D22-F22)</f>
        <v>16</v>
      </c>
      <c r="I22" s="36">
        <v>44822</v>
      </c>
      <c r="J22" s="37"/>
      <c r="K22" s="21">
        <f>(D22-I22)</f>
        <v>40</v>
      </c>
      <c r="L22" s="11"/>
    </row>
    <row r="23" spans="2:12" ht="21.75" customHeight="1">
      <c r="B23" s="6"/>
      <c r="C23" s="16" t="s">
        <v>4</v>
      </c>
      <c r="D23" s="34">
        <f>SUM(J11)</f>
        <v>90216</v>
      </c>
      <c r="E23" s="35"/>
      <c r="F23" s="36">
        <f>'[2]9月'!$D$23</f>
        <v>90193</v>
      </c>
      <c r="G23" s="37"/>
      <c r="H23" s="19">
        <f>(D23-F23)</f>
        <v>23</v>
      </c>
      <c r="I23" s="36">
        <v>90178</v>
      </c>
      <c r="J23" s="37"/>
      <c r="K23" s="21">
        <f>(D23-I23)</f>
        <v>38</v>
      </c>
      <c r="L23" s="11"/>
    </row>
    <row r="24" spans="2:12" ht="21.75" customHeight="1" thickBot="1">
      <c r="B24" s="15" t="s">
        <v>7</v>
      </c>
      <c r="C24" s="8"/>
      <c r="D24" s="30">
        <f>J13</f>
        <v>39746</v>
      </c>
      <c r="E24" s="31"/>
      <c r="F24" s="32">
        <f>'[2]9月'!$D$24</f>
        <v>39669</v>
      </c>
      <c r="G24" s="33"/>
      <c r="H24" s="20">
        <f>(D24-F24)</f>
        <v>77</v>
      </c>
      <c r="I24" s="32">
        <v>39125</v>
      </c>
      <c r="J24" s="33"/>
      <c r="K24" s="22">
        <f>(D24-I24)</f>
        <v>621</v>
      </c>
      <c r="L24" s="11"/>
    </row>
  </sheetData>
  <sheetProtection/>
  <mergeCells count="52"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  <mergeCell ref="G14:I14"/>
    <mergeCell ref="J14:K14"/>
    <mergeCell ref="D20:E20"/>
    <mergeCell ref="F20:G20"/>
    <mergeCell ref="I20:J20"/>
    <mergeCell ref="D21:E21"/>
    <mergeCell ref="F21:G21"/>
    <mergeCell ref="I21:J2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C10:D10"/>
    <mergeCell ref="E10:F10"/>
    <mergeCell ref="G10:I10"/>
    <mergeCell ref="J10:K10"/>
    <mergeCell ref="C11:D11"/>
    <mergeCell ref="E11:F11"/>
    <mergeCell ref="G11:I11"/>
    <mergeCell ref="J11:K11"/>
    <mergeCell ref="E8:F8"/>
    <mergeCell ref="G8:I8"/>
    <mergeCell ref="J8:K8"/>
    <mergeCell ref="C9:D9"/>
    <mergeCell ref="E9:F9"/>
    <mergeCell ref="G9:I9"/>
    <mergeCell ref="J9:K9"/>
    <mergeCell ref="C6:D6"/>
    <mergeCell ref="E6:F6"/>
    <mergeCell ref="G6:I6"/>
    <mergeCell ref="J6:K6"/>
    <mergeCell ref="B7:B12"/>
    <mergeCell ref="C7:D7"/>
    <mergeCell ref="E7:F7"/>
    <mergeCell ref="G7:I7"/>
    <mergeCell ref="J7:K7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2">
      <selection activeCell="E11" sqref="E11:F1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 customHeight="1">
      <c r="C1" s="7" t="s">
        <v>18</v>
      </c>
      <c r="D1" s="7"/>
      <c r="E1" s="7" t="s">
        <v>25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2"/>
      <c r="D6" s="63"/>
      <c r="E6" s="49" t="s">
        <v>15</v>
      </c>
      <c r="F6" s="50"/>
      <c r="G6" s="49" t="s">
        <v>16</v>
      </c>
      <c r="H6" s="64"/>
      <c r="I6" s="50"/>
      <c r="J6" s="49" t="s">
        <v>14</v>
      </c>
      <c r="K6" s="65"/>
    </row>
    <row r="7" spans="2:11" ht="21.75" customHeight="1">
      <c r="B7" s="26" t="s">
        <v>6</v>
      </c>
      <c r="C7" s="51" t="s">
        <v>1</v>
      </c>
      <c r="D7" s="52"/>
      <c r="E7" s="40">
        <v>44126</v>
      </c>
      <c r="F7" s="41"/>
      <c r="G7" s="40">
        <v>1222</v>
      </c>
      <c r="H7" s="42"/>
      <c r="I7" s="43"/>
      <c r="J7" s="34">
        <f aca="true" t="shared" si="0" ref="J7:J12">(E7+G7)</f>
        <v>45348</v>
      </c>
      <c r="K7" s="44"/>
    </row>
    <row r="8" spans="2:11" ht="21.75" customHeight="1">
      <c r="B8" s="27"/>
      <c r="C8" s="51" t="s">
        <v>2</v>
      </c>
      <c r="D8" s="52"/>
      <c r="E8" s="53">
        <v>11655</v>
      </c>
      <c r="F8" s="54"/>
      <c r="G8" s="53">
        <v>31</v>
      </c>
      <c r="H8" s="55"/>
      <c r="I8" s="35"/>
      <c r="J8" s="53">
        <f t="shared" si="0"/>
        <v>11686</v>
      </c>
      <c r="K8" s="44"/>
    </row>
    <row r="9" spans="2:11" ht="21.75" customHeight="1">
      <c r="B9" s="27"/>
      <c r="C9" s="51" t="s">
        <v>3</v>
      </c>
      <c r="D9" s="52"/>
      <c r="E9" s="40">
        <v>43893</v>
      </c>
      <c r="F9" s="41"/>
      <c r="G9" s="40">
        <v>998</v>
      </c>
      <c r="H9" s="42"/>
      <c r="I9" s="43"/>
      <c r="J9" s="34">
        <f t="shared" si="0"/>
        <v>44891</v>
      </c>
      <c r="K9" s="44"/>
    </row>
    <row r="10" spans="2:11" ht="21.75" customHeight="1">
      <c r="B10" s="27"/>
      <c r="C10" s="51" t="s">
        <v>2</v>
      </c>
      <c r="D10" s="52"/>
      <c r="E10" s="53">
        <v>13494</v>
      </c>
      <c r="F10" s="54"/>
      <c r="G10" s="53">
        <v>38</v>
      </c>
      <c r="H10" s="55"/>
      <c r="I10" s="35"/>
      <c r="J10" s="53">
        <f t="shared" si="0"/>
        <v>13532</v>
      </c>
      <c r="K10" s="44"/>
    </row>
    <row r="11" spans="2:11" ht="21.75" customHeight="1">
      <c r="B11" s="27"/>
      <c r="C11" s="51" t="s">
        <v>4</v>
      </c>
      <c r="D11" s="52"/>
      <c r="E11" s="34">
        <v>88019</v>
      </c>
      <c r="F11" s="60"/>
      <c r="G11" s="34">
        <v>2220</v>
      </c>
      <c r="H11" s="61"/>
      <c r="I11" s="35"/>
      <c r="J11" s="34">
        <f t="shared" si="0"/>
        <v>90239</v>
      </c>
      <c r="K11" s="44"/>
    </row>
    <row r="12" spans="2:11" ht="21.75" customHeight="1">
      <c r="B12" s="28"/>
      <c r="C12" s="51" t="s">
        <v>2</v>
      </c>
      <c r="D12" s="52"/>
      <c r="E12" s="53">
        <v>25149</v>
      </c>
      <c r="F12" s="54"/>
      <c r="G12" s="53">
        <v>69</v>
      </c>
      <c r="H12" s="55"/>
      <c r="I12" s="35"/>
      <c r="J12" s="53">
        <f t="shared" si="0"/>
        <v>25218</v>
      </c>
      <c r="K12" s="44"/>
    </row>
    <row r="13" spans="2:11" ht="21.75" customHeight="1">
      <c r="B13" s="26" t="s">
        <v>7</v>
      </c>
      <c r="C13" s="17"/>
      <c r="D13" s="18"/>
      <c r="E13" s="40">
        <v>38514</v>
      </c>
      <c r="F13" s="41"/>
      <c r="G13" s="40">
        <v>1645</v>
      </c>
      <c r="H13" s="42"/>
      <c r="I13" s="43"/>
      <c r="J13" s="34">
        <v>39820</v>
      </c>
      <c r="K13" s="44"/>
    </row>
    <row r="14" spans="2:11" ht="21.75" customHeight="1" thickBot="1">
      <c r="B14" s="29"/>
      <c r="C14" s="45" t="s">
        <v>5</v>
      </c>
      <c r="D14" s="46"/>
      <c r="E14" s="47"/>
      <c r="F14" s="48"/>
      <c r="G14" s="32">
        <f>E13+G13-J13</f>
        <v>339</v>
      </c>
      <c r="H14" s="56"/>
      <c r="I14" s="57"/>
      <c r="J14" s="58"/>
      <c r="K14" s="59"/>
    </row>
    <row r="16" spans="3:4" ht="13.5">
      <c r="C16" s="9" t="s">
        <v>12</v>
      </c>
      <c r="D16" s="9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49" t="s">
        <v>10</v>
      </c>
      <c r="E20" s="50"/>
      <c r="F20" s="49" t="s">
        <v>11</v>
      </c>
      <c r="G20" s="50"/>
      <c r="H20" s="12" t="s">
        <v>9</v>
      </c>
      <c r="I20" s="38" t="s">
        <v>13</v>
      </c>
      <c r="J20" s="39"/>
      <c r="K20" s="13" t="s">
        <v>9</v>
      </c>
      <c r="L20" s="10"/>
    </row>
    <row r="21" spans="2:12" ht="21.75" customHeight="1">
      <c r="B21" s="5"/>
      <c r="C21" s="16" t="s">
        <v>1</v>
      </c>
      <c r="D21" s="34">
        <f>SUM(J7)</f>
        <v>45348</v>
      </c>
      <c r="E21" s="35"/>
      <c r="F21" s="36">
        <v>45354</v>
      </c>
      <c r="G21" s="37"/>
      <c r="H21" s="19">
        <f>(D21-F21)</f>
        <v>-6</v>
      </c>
      <c r="I21" s="36">
        <v>45330</v>
      </c>
      <c r="J21" s="37"/>
      <c r="K21" s="21">
        <f>(D21-I21)</f>
        <v>18</v>
      </c>
      <c r="L21" s="11"/>
    </row>
    <row r="22" spans="2:12" ht="21.75" customHeight="1">
      <c r="B22" s="14" t="s">
        <v>6</v>
      </c>
      <c r="C22" s="16" t="s">
        <v>3</v>
      </c>
      <c r="D22" s="34">
        <f>SUM(J9)</f>
        <v>44891</v>
      </c>
      <c r="E22" s="35"/>
      <c r="F22" s="36">
        <v>44862</v>
      </c>
      <c r="G22" s="37"/>
      <c r="H22" s="19">
        <f>(D22-F22)</f>
        <v>29</v>
      </c>
      <c r="I22" s="36">
        <v>44823</v>
      </c>
      <c r="J22" s="37"/>
      <c r="K22" s="21">
        <f>(D22-I22)</f>
        <v>68</v>
      </c>
      <c r="L22" s="11"/>
    </row>
    <row r="23" spans="2:12" ht="21.75" customHeight="1">
      <c r="B23" s="6"/>
      <c r="C23" s="16" t="s">
        <v>4</v>
      </c>
      <c r="D23" s="34">
        <f>SUM(D21:E22)</f>
        <v>90239</v>
      </c>
      <c r="E23" s="35"/>
      <c r="F23" s="36">
        <v>90216</v>
      </c>
      <c r="G23" s="37"/>
      <c r="H23" s="19">
        <f>(D23-F23)</f>
        <v>23</v>
      </c>
      <c r="I23" s="36">
        <v>90153</v>
      </c>
      <c r="J23" s="37"/>
      <c r="K23" s="21">
        <f>(D23-I23)</f>
        <v>86</v>
      </c>
      <c r="L23" s="11"/>
    </row>
    <row r="24" spans="2:12" ht="21.75" customHeight="1" thickBot="1">
      <c r="B24" s="15" t="s">
        <v>7</v>
      </c>
      <c r="C24" s="8"/>
      <c r="D24" s="30">
        <f>SUM(J13)</f>
        <v>39820</v>
      </c>
      <c r="E24" s="31"/>
      <c r="F24" s="32">
        <v>39746</v>
      </c>
      <c r="G24" s="33"/>
      <c r="H24" s="20">
        <f>(D24-F24)</f>
        <v>74</v>
      </c>
      <c r="I24" s="32">
        <v>39139</v>
      </c>
      <c r="J24" s="33"/>
      <c r="K24" s="22">
        <f>(D24-I24)</f>
        <v>681</v>
      </c>
      <c r="L24" s="11"/>
    </row>
  </sheetData>
  <sheetProtection/>
  <mergeCells count="52"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  <mergeCell ref="G14:I14"/>
    <mergeCell ref="J14:K14"/>
    <mergeCell ref="D20:E20"/>
    <mergeCell ref="F20:G20"/>
    <mergeCell ref="I20:J20"/>
    <mergeCell ref="D21:E21"/>
    <mergeCell ref="F21:G21"/>
    <mergeCell ref="I21:J2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C10:D10"/>
    <mergeCell ref="E10:F10"/>
    <mergeCell ref="G10:I10"/>
    <mergeCell ref="J10:K10"/>
    <mergeCell ref="C11:D11"/>
    <mergeCell ref="E11:F11"/>
    <mergeCell ref="G11:I11"/>
    <mergeCell ref="J11:K11"/>
    <mergeCell ref="E8:F8"/>
    <mergeCell ref="G8:I8"/>
    <mergeCell ref="J8:K8"/>
    <mergeCell ref="C9:D9"/>
    <mergeCell ref="E9:F9"/>
    <mergeCell ref="G9:I9"/>
    <mergeCell ref="J9:K9"/>
    <mergeCell ref="C6:D6"/>
    <mergeCell ref="E6:F6"/>
    <mergeCell ref="G6:I6"/>
    <mergeCell ref="J6:K6"/>
    <mergeCell ref="B7:B12"/>
    <mergeCell ref="C7:D7"/>
    <mergeCell ref="E7:F7"/>
    <mergeCell ref="G7:I7"/>
    <mergeCell ref="J7:K7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24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>
      <c r="C1" s="7" t="s">
        <v>18</v>
      </c>
      <c r="D1" s="7"/>
      <c r="E1" s="7" t="s">
        <v>26</v>
      </c>
    </row>
    <row r="2" spans="3:4" ht="18.75">
      <c r="C2" s="7"/>
      <c r="D2" s="7"/>
    </row>
    <row r="3" spans="3:4" ht="18.75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2"/>
      <c r="D6" s="63"/>
      <c r="E6" s="49" t="s">
        <v>15</v>
      </c>
      <c r="F6" s="50"/>
      <c r="G6" s="49" t="s">
        <v>16</v>
      </c>
      <c r="H6" s="64"/>
      <c r="I6" s="50"/>
      <c r="J6" s="49" t="s">
        <v>14</v>
      </c>
      <c r="K6" s="65"/>
    </row>
    <row r="7" spans="2:11" ht="21.75" customHeight="1">
      <c r="B7" s="26" t="s">
        <v>6</v>
      </c>
      <c r="C7" s="51" t="s">
        <v>1</v>
      </c>
      <c r="D7" s="52"/>
      <c r="E7" s="40">
        <v>44117</v>
      </c>
      <c r="F7" s="41"/>
      <c r="G7" s="40">
        <v>1247</v>
      </c>
      <c r="H7" s="42"/>
      <c r="I7" s="43"/>
      <c r="J7" s="34">
        <f aca="true" t="shared" si="0" ref="J7:J12">(E7+G7)</f>
        <v>45364</v>
      </c>
      <c r="K7" s="44"/>
    </row>
    <row r="8" spans="2:11" ht="21.75" customHeight="1">
      <c r="B8" s="27"/>
      <c r="C8" s="51" t="s">
        <v>2</v>
      </c>
      <c r="D8" s="52"/>
      <c r="E8" s="53">
        <v>11673</v>
      </c>
      <c r="F8" s="54"/>
      <c r="G8" s="53">
        <v>33</v>
      </c>
      <c r="H8" s="55"/>
      <c r="I8" s="35"/>
      <c r="J8" s="53">
        <f t="shared" si="0"/>
        <v>11706</v>
      </c>
      <c r="K8" s="44"/>
    </row>
    <row r="9" spans="2:11" ht="21.75" customHeight="1">
      <c r="B9" s="27"/>
      <c r="C9" s="51" t="s">
        <v>3</v>
      </c>
      <c r="D9" s="52"/>
      <c r="E9" s="40">
        <v>43896</v>
      </c>
      <c r="F9" s="41"/>
      <c r="G9" s="40">
        <v>1008</v>
      </c>
      <c r="H9" s="42"/>
      <c r="I9" s="43"/>
      <c r="J9" s="34">
        <f t="shared" si="0"/>
        <v>44904</v>
      </c>
      <c r="K9" s="44"/>
    </row>
    <row r="10" spans="2:11" ht="21.75" customHeight="1">
      <c r="B10" s="27"/>
      <c r="C10" s="51" t="s">
        <v>2</v>
      </c>
      <c r="D10" s="52"/>
      <c r="E10" s="53">
        <v>13517</v>
      </c>
      <c r="F10" s="54"/>
      <c r="G10" s="53">
        <v>38</v>
      </c>
      <c r="H10" s="55"/>
      <c r="I10" s="35"/>
      <c r="J10" s="53">
        <f t="shared" si="0"/>
        <v>13555</v>
      </c>
      <c r="K10" s="44"/>
    </row>
    <row r="11" spans="2:11" ht="21.75" customHeight="1">
      <c r="B11" s="27"/>
      <c r="C11" s="51" t="s">
        <v>4</v>
      </c>
      <c r="D11" s="52"/>
      <c r="E11" s="34">
        <f>E7+E9</f>
        <v>88013</v>
      </c>
      <c r="F11" s="60"/>
      <c r="G11" s="34">
        <f>G7+G9</f>
        <v>2255</v>
      </c>
      <c r="H11" s="61"/>
      <c r="I11" s="35"/>
      <c r="J11" s="34">
        <f t="shared" si="0"/>
        <v>90268</v>
      </c>
      <c r="K11" s="44"/>
    </row>
    <row r="12" spans="2:11" ht="21.75" customHeight="1">
      <c r="B12" s="28"/>
      <c r="C12" s="51" t="s">
        <v>2</v>
      </c>
      <c r="D12" s="52"/>
      <c r="E12" s="53">
        <f>E8+E10</f>
        <v>25190</v>
      </c>
      <c r="F12" s="54"/>
      <c r="G12" s="53">
        <f>G8+G10</f>
        <v>71</v>
      </c>
      <c r="H12" s="55"/>
      <c r="I12" s="35"/>
      <c r="J12" s="53">
        <f t="shared" si="0"/>
        <v>25261</v>
      </c>
      <c r="K12" s="44"/>
    </row>
    <row r="13" spans="2:11" ht="21.75" customHeight="1">
      <c r="B13" s="26" t="s">
        <v>7</v>
      </c>
      <c r="C13" s="17"/>
      <c r="D13" s="18"/>
      <c r="E13" s="40">
        <v>38537</v>
      </c>
      <c r="F13" s="41"/>
      <c r="G13" s="40">
        <v>1676</v>
      </c>
      <c r="H13" s="42"/>
      <c r="I13" s="43"/>
      <c r="J13" s="34">
        <v>39872</v>
      </c>
      <c r="K13" s="44"/>
    </row>
    <row r="14" spans="2:11" ht="21.75" customHeight="1" thickBot="1">
      <c r="B14" s="29"/>
      <c r="C14" s="45" t="s">
        <v>5</v>
      </c>
      <c r="D14" s="46"/>
      <c r="E14" s="47"/>
      <c r="F14" s="48"/>
      <c r="G14" s="32">
        <f>E13+G13-J13</f>
        <v>341</v>
      </c>
      <c r="H14" s="56"/>
      <c r="I14" s="57"/>
      <c r="J14" s="58"/>
      <c r="K14" s="59"/>
    </row>
    <row r="16" spans="3:4" ht="13.5">
      <c r="C16" s="9" t="s">
        <v>12</v>
      </c>
      <c r="D16" s="9"/>
    </row>
    <row r="17" ht="45" customHeight="1"/>
    <row r="18" ht="18.75" customHeight="1">
      <c r="B18" s="4" t="s">
        <v>8</v>
      </c>
    </row>
    <row r="19" ht="27.75" customHeight="1" thickBot="1"/>
    <row r="20" spans="2:13" ht="21.75" customHeight="1">
      <c r="B20" s="1"/>
      <c r="C20" s="2"/>
      <c r="D20" s="49" t="s">
        <v>10</v>
      </c>
      <c r="E20" s="50"/>
      <c r="F20" s="49" t="s">
        <v>11</v>
      </c>
      <c r="G20" s="50"/>
      <c r="H20" s="12" t="s">
        <v>9</v>
      </c>
      <c r="I20" s="38" t="s">
        <v>13</v>
      </c>
      <c r="J20" s="39"/>
      <c r="K20" s="13" t="s">
        <v>9</v>
      </c>
      <c r="L20" s="10"/>
      <c r="M20" s="23"/>
    </row>
    <row r="21" spans="2:13" ht="21.75" customHeight="1">
      <c r="B21" s="5"/>
      <c r="C21" s="16" t="s">
        <v>1</v>
      </c>
      <c r="D21" s="34">
        <f>J7</f>
        <v>45364</v>
      </c>
      <c r="E21" s="35"/>
      <c r="F21" s="36">
        <v>45348</v>
      </c>
      <c r="G21" s="37"/>
      <c r="H21" s="19">
        <f>(D21-F21)</f>
        <v>16</v>
      </c>
      <c r="I21" s="34">
        <v>45359</v>
      </c>
      <c r="J21" s="35"/>
      <c r="K21" s="21">
        <f>(D21-I21)</f>
        <v>5</v>
      </c>
      <c r="L21" s="11"/>
      <c r="M21" s="24"/>
    </row>
    <row r="22" spans="2:13" ht="21.75" customHeight="1">
      <c r="B22" s="14" t="s">
        <v>6</v>
      </c>
      <c r="C22" s="16" t="s">
        <v>3</v>
      </c>
      <c r="D22" s="34">
        <f>J9</f>
        <v>44904</v>
      </c>
      <c r="E22" s="35"/>
      <c r="F22" s="36">
        <v>44891</v>
      </c>
      <c r="G22" s="37"/>
      <c r="H22" s="19">
        <f>(D22-F22)</f>
        <v>13</v>
      </c>
      <c r="I22" s="34">
        <v>44837</v>
      </c>
      <c r="J22" s="35"/>
      <c r="K22" s="21">
        <f>(D22-I22)</f>
        <v>67</v>
      </c>
      <c r="L22" s="11"/>
      <c r="M22" s="24"/>
    </row>
    <row r="23" spans="2:13" ht="21.75" customHeight="1">
      <c r="B23" s="6"/>
      <c r="C23" s="16" t="s">
        <v>4</v>
      </c>
      <c r="D23" s="34">
        <f>J11</f>
        <v>90268</v>
      </c>
      <c r="E23" s="35"/>
      <c r="F23" s="36">
        <v>90239</v>
      </c>
      <c r="G23" s="37"/>
      <c r="H23" s="19">
        <f>(D23-F23)</f>
        <v>29</v>
      </c>
      <c r="I23" s="34">
        <v>90196</v>
      </c>
      <c r="J23" s="35"/>
      <c r="K23" s="21">
        <f>(D23-I23)</f>
        <v>72</v>
      </c>
      <c r="L23" s="11"/>
      <c r="M23" s="24"/>
    </row>
    <row r="24" spans="2:13" ht="21.75" customHeight="1" thickBot="1">
      <c r="B24" s="15" t="s">
        <v>7</v>
      </c>
      <c r="C24" s="25"/>
      <c r="D24" s="30">
        <f>J13</f>
        <v>39872</v>
      </c>
      <c r="E24" s="31"/>
      <c r="F24" s="32">
        <v>39820</v>
      </c>
      <c r="G24" s="33"/>
      <c r="H24" s="20">
        <f>(D24-F24)</f>
        <v>52</v>
      </c>
      <c r="I24" s="30">
        <v>39200</v>
      </c>
      <c r="J24" s="31"/>
      <c r="K24" s="22">
        <f>(D24-I24)</f>
        <v>672</v>
      </c>
      <c r="L24" s="11"/>
      <c r="M24" s="24"/>
    </row>
  </sheetData>
  <sheetProtection/>
  <mergeCells count="52"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  <mergeCell ref="G14:I14"/>
    <mergeCell ref="J14:K14"/>
    <mergeCell ref="D20:E20"/>
    <mergeCell ref="F20:G20"/>
    <mergeCell ref="I20:J20"/>
    <mergeCell ref="D21:E21"/>
    <mergeCell ref="F21:G21"/>
    <mergeCell ref="I21:J2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C10:D10"/>
    <mergeCell ref="E10:F10"/>
    <mergeCell ref="G10:I10"/>
    <mergeCell ref="J10:K10"/>
    <mergeCell ref="C11:D11"/>
    <mergeCell ref="E11:F11"/>
    <mergeCell ref="G11:I11"/>
    <mergeCell ref="J11:K11"/>
    <mergeCell ref="E8:F8"/>
    <mergeCell ref="G8:I8"/>
    <mergeCell ref="J8:K8"/>
    <mergeCell ref="C9:D9"/>
    <mergeCell ref="E9:F9"/>
    <mergeCell ref="G9:I9"/>
    <mergeCell ref="J9:K9"/>
    <mergeCell ref="C6:D6"/>
    <mergeCell ref="E6:F6"/>
    <mergeCell ref="G6:I6"/>
    <mergeCell ref="J6:K6"/>
    <mergeCell ref="B7:B12"/>
    <mergeCell ref="C7:D7"/>
    <mergeCell ref="E7:F7"/>
    <mergeCell ref="G7:I7"/>
    <mergeCell ref="J7:K7"/>
    <mergeCell ref="C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東松山市役所</dc:creator>
  <cp:keywords/>
  <dc:description/>
  <cp:lastModifiedBy>三村 めぐみ</cp:lastModifiedBy>
  <cp:lastPrinted>2019-03-01T07:06:03Z</cp:lastPrinted>
  <dcterms:created xsi:type="dcterms:W3CDTF">2001-04-05T04:30:39Z</dcterms:created>
  <dcterms:modified xsi:type="dcterms:W3CDTF">2019-03-01T07:06:16Z</dcterms:modified>
  <cp:category/>
  <cp:version/>
  <cp:contentType/>
  <cp:contentStatus/>
</cp:coreProperties>
</file>