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3市民課\092住民記録\01住基総括\040統計\00002-01資　市民係作成統計資料~~99\HP用データ\R4.3\"/>
    </mc:Choice>
  </mc:AlternateContent>
  <bookViews>
    <workbookView xWindow="120" yWindow="45" windowWidth="14955" windowHeight="9000" activeTab="11"/>
  </bookViews>
  <sheets>
    <sheet name="4月" sheetId="23" r:id="rId1"/>
    <sheet name="5月" sheetId="15" r:id="rId2"/>
    <sheet name="6月" sheetId="17" r:id="rId3"/>
    <sheet name="7月" sheetId="18" r:id="rId4"/>
    <sheet name="8月" sheetId="24" r:id="rId5"/>
    <sheet name="9月" sheetId="25" r:id="rId6"/>
    <sheet name="10月" sheetId="26" r:id="rId7"/>
    <sheet name="11月" sheetId="27" r:id="rId8"/>
    <sheet name="12月" sheetId="28" r:id="rId9"/>
    <sheet name="1月" sheetId="29" r:id="rId10"/>
    <sheet name="2月" sheetId="30" r:id="rId11"/>
    <sheet name="3月" sheetId="31" r:id="rId12"/>
  </sheets>
  <calcPr calcId="162913"/>
</workbook>
</file>

<file path=xl/calcChain.xml><?xml version="1.0" encoding="utf-8"?>
<calcChain xmlns="http://schemas.openxmlformats.org/spreadsheetml/2006/main">
  <c r="D24" i="31" l="1"/>
  <c r="K24" i="31" s="1"/>
  <c r="G14" i="31"/>
  <c r="J12" i="31"/>
  <c r="J11" i="31"/>
  <c r="D23" i="31" s="1"/>
  <c r="J10" i="31"/>
  <c r="J9" i="31"/>
  <c r="D22" i="31" s="1"/>
  <c r="J8" i="31"/>
  <c r="J7" i="31"/>
  <c r="D21" i="31" s="1"/>
  <c r="K22" i="31" l="1"/>
  <c r="H22" i="31"/>
  <c r="H23" i="31"/>
  <c r="K23" i="31"/>
  <c r="K21" i="31"/>
  <c r="H21" i="31"/>
  <c r="H24" i="31"/>
  <c r="D24" i="30"/>
  <c r="K24" i="30" s="1"/>
  <c r="G14" i="30"/>
  <c r="G12" i="30"/>
  <c r="E12" i="30"/>
  <c r="J12" i="30" s="1"/>
  <c r="G11" i="30"/>
  <c r="E11" i="30"/>
  <c r="J10" i="30"/>
  <c r="J9" i="30"/>
  <c r="D22" i="30" s="1"/>
  <c r="J8" i="30"/>
  <c r="J7" i="30"/>
  <c r="D21" i="30" s="1"/>
  <c r="J11" i="30" l="1"/>
  <c r="D23" i="30" s="1"/>
  <c r="K21" i="30"/>
  <c r="H21" i="30"/>
  <c r="K22" i="30"/>
  <c r="H22" i="30"/>
  <c r="H23" i="30"/>
  <c r="K23" i="30"/>
  <c r="H24" i="30"/>
  <c r="D24" i="29"/>
  <c r="K24" i="29" s="1"/>
  <c r="G14" i="29"/>
  <c r="G12" i="29"/>
  <c r="E12" i="29"/>
  <c r="J12" i="29" s="1"/>
  <c r="G11" i="29"/>
  <c r="E11" i="29"/>
  <c r="J10" i="29"/>
  <c r="J9" i="29"/>
  <c r="D22" i="29" s="1"/>
  <c r="J8" i="29"/>
  <c r="J7" i="29"/>
  <c r="D21" i="29" s="1"/>
  <c r="J11" i="29" l="1"/>
  <c r="D23" i="29" s="1"/>
  <c r="H23" i="29" s="1"/>
  <c r="K22" i="29"/>
  <c r="H22" i="29"/>
  <c r="K23" i="29"/>
  <c r="K21" i="29"/>
  <c r="H21" i="29"/>
  <c r="H24" i="29"/>
  <c r="D24" i="28"/>
  <c r="H24" i="28" s="1"/>
  <c r="G14" i="28"/>
  <c r="G12" i="28"/>
  <c r="E12" i="28"/>
  <c r="G11" i="28"/>
  <c r="E11" i="28"/>
  <c r="J11" i="28" s="1"/>
  <c r="D23" i="28" s="1"/>
  <c r="J10" i="28"/>
  <c r="J9" i="28"/>
  <c r="D22" i="28" s="1"/>
  <c r="J8" i="28"/>
  <c r="J7" i="28"/>
  <c r="D21" i="28" s="1"/>
  <c r="J12" i="28" l="1"/>
  <c r="K21" i="28"/>
  <c r="H21" i="28"/>
  <c r="H23" i="28"/>
  <c r="K23" i="28"/>
  <c r="H22" i="28"/>
  <c r="K22" i="28"/>
  <c r="K24" i="28"/>
  <c r="I23" i="27"/>
  <c r="F23" i="27" l="1"/>
  <c r="D24" i="27"/>
  <c r="H24" i="27" s="1"/>
  <c r="G14" i="27"/>
  <c r="G12" i="27"/>
  <c r="E12" i="27"/>
  <c r="G11" i="27"/>
  <c r="E11" i="27"/>
  <c r="J10" i="27"/>
  <c r="J9" i="27"/>
  <c r="D22" i="27" s="1"/>
  <c r="J8" i="27"/>
  <c r="J7" i="27"/>
  <c r="D21" i="27" s="1"/>
  <c r="J11" i="27" l="1"/>
  <c r="D23" i="27" s="1"/>
  <c r="K23" i="27" s="1"/>
  <c r="J12" i="27"/>
  <c r="H22" i="27"/>
  <c r="K22" i="27"/>
  <c r="K21" i="27"/>
  <c r="H21" i="27"/>
  <c r="K24" i="27"/>
  <c r="F23" i="26"/>
  <c r="D24" i="26"/>
  <c r="K24" i="26" s="1"/>
  <c r="I23" i="26"/>
  <c r="G14" i="26"/>
  <c r="G12" i="26"/>
  <c r="E12" i="26"/>
  <c r="G11" i="26"/>
  <c r="E11" i="26"/>
  <c r="J10" i="26"/>
  <c r="J9" i="26"/>
  <c r="D22" i="26" s="1"/>
  <c r="J8" i="26"/>
  <c r="J7" i="26"/>
  <c r="D21" i="26" s="1"/>
  <c r="H23" i="27" l="1"/>
  <c r="J12" i="26"/>
  <c r="H24" i="26"/>
  <c r="J11" i="26"/>
  <c r="D23" i="26" s="1"/>
  <c r="H23" i="26" s="1"/>
  <c r="K22" i="26"/>
  <c r="H22" i="26"/>
  <c r="H21" i="26"/>
  <c r="K21" i="26"/>
  <c r="D24" i="24"/>
  <c r="D24" i="25"/>
  <c r="K23" i="26" l="1"/>
  <c r="D23" i="24"/>
  <c r="D22" i="24"/>
  <c r="D21" i="24"/>
  <c r="D23" i="23"/>
  <c r="D22" i="18"/>
  <c r="D21" i="18"/>
  <c r="F23" i="25"/>
  <c r="F23" i="24"/>
  <c r="D23" i="18"/>
  <c r="F23" i="18"/>
  <c r="D23" i="17"/>
  <c r="F23" i="17"/>
  <c r="K24" i="25"/>
  <c r="H24" i="25"/>
  <c r="I23" i="25"/>
  <c r="G14" i="25"/>
  <c r="G12" i="25"/>
  <c r="E12" i="25"/>
  <c r="G11" i="25"/>
  <c r="E11" i="25"/>
  <c r="J10" i="25"/>
  <c r="J9" i="25"/>
  <c r="D22" i="25" s="1"/>
  <c r="J8" i="25"/>
  <c r="J7" i="25"/>
  <c r="D21" i="25" s="1"/>
  <c r="H21" i="25" s="1"/>
  <c r="K22" i="25" l="1"/>
  <c r="H22" i="25"/>
  <c r="K21" i="25"/>
  <c r="J12" i="25"/>
  <c r="J11" i="25"/>
  <c r="H24" i="24"/>
  <c r="I23" i="24"/>
  <c r="G14" i="24"/>
  <c r="G12" i="24"/>
  <c r="E12" i="24"/>
  <c r="G11" i="24"/>
  <c r="E11" i="24"/>
  <c r="J11" i="24" s="1"/>
  <c r="J10" i="24"/>
  <c r="J9" i="24"/>
  <c r="J8" i="24"/>
  <c r="J7" i="24"/>
  <c r="D23" i="25" l="1"/>
  <c r="H23" i="25" s="1"/>
  <c r="K23" i="25"/>
  <c r="J12" i="24"/>
  <c r="H23" i="24"/>
  <c r="K23" i="24"/>
  <c r="H22" i="24"/>
  <c r="K22" i="24"/>
  <c r="K21" i="24"/>
  <c r="H21" i="24"/>
  <c r="K24" i="24"/>
  <c r="I23" i="15"/>
  <c r="F23" i="15"/>
  <c r="I23" i="18" l="1"/>
  <c r="I23" i="17" l="1"/>
  <c r="D23" i="15" l="1"/>
  <c r="G14" i="15" l="1"/>
  <c r="D24" i="15"/>
  <c r="D24" i="23" l="1"/>
  <c r="J8" i="17" l="1"/>
  <c r="J9" i="17"/>
  <c r="J10" i="17"/>
  <c r="J7" i="17"/>
  <c r="J7" i="23" l="1"/>
  <c r="J7" i="15" l="1"/>
  <c r="G14" i="18" l="1"/>
  <c r="G14" i="23" l="1"/>
  <c r="G12" i="18" l="1"/>
  <c r="E12" i="18"/>
  <c r="G11" i="18"/>
  <c r="E11" i="18"/>
  <c r="J10" i="18"/>
  <c r="J9" i="18"/>
  <c r="J8" i="18"/>
  <c r="J7" i="18"/>
  <c r="G14" i="17"/>
  <c r="G12" i="17"/>
  <c r="E12" i="17"/>
  <c r="G11" i="17"/>
  <c r="E11" i="17"/>
  <c r="D22" i="17"/>
  <c r="D21" i="17"/>
  <c r="G12" i="15"/>
  <c r="E12" i="15"/>
  <c r="G11" i="15"/>
  <c r="E11" i="15"/>
  <c r="J10" i="15"/>
  <c r="J9" i="15"/>
  <c r="D22" i="15" s="1"/>
  <c r="J8" i="15"/>
  <c r="D21" i="15"/>
  <c r="F23" i="23"/>
  <c r="G11" i="23"/>
  <c r="G12" i="23"/>
  <c r="E12" i="23"/>
  <c r="E11" i="23"/>
  <c r="J10" i="23"/>
  <c r="J9" i="23"/>
  <c r="D22" i="23" s="1"/>
  <c r="J8" i="23"/>
  <c r="D21" i="23"/>
  <c r="D24" i="17"/>
  <c r="D24" i="18"/>
  <c r="K24" i="18" s="1"/>
  <c r="J12" i="18" l="1"/>
  <c r="J12" i="15"/>
  <c r="J11" i="17"/>
  <c r="K22" i="23"/>
  <c r="I23" i="23"/>
  <c r="H22" i="15"/>
  <c r="J11" i="15"/>
  <c r="J12" i="23"/>
  <c r="J12" i="17"/>
  <c r="J11" i="18"/>
  <c r="K22" i="18"/>
  <c r="H21" i="18"/>
  <c r="K21" i="18"/>
  <c r="K24" i="17"/>
  <c r="H22" i="18"/>
  <c r="K22" i="17"/>
  <c r="H22" i="17"/>
  <c r="H21" i="17"/>
  <c r="K21" i="17"/>
  <c r="K22" i="15"/>
  <c r="K21" i="15"/>
  <c r="H24" i="18"/>
  <c r="H22" i="23"/>
  <c r="K24" i="23"/>
  <c r="J11" i="23"/>
  <c r="H21" i="23"/>
  <c r="K21" i="23"/>
  <c r="H21" i="15"/>
  <c r="K23" i="17" l="1"/>
  <c r="H23" i="17"/>
  <c r="H23" i="18"/>
  <c r="K23" i="15"/>
  <c r="K23" i="18"/>
  <c r="H24" i="23"/>
  <c r="H23" i="15"/>
  <c r="K23" i="23"/>
  <c r="H23" i="23"/>
  <c r="H24" i="17"/>
  <c r="H24" i="15" l="1"/>
  <c r="K24" i="15"/>
</calcChain>
</file>

<file path=xl/sharedStrings.xml><?xml version="1.0" encoding="utf-8"?>
<sst xmlns="http://schemas.openxmlformats.org/spreadsheetml/2006/main" count="324" uniqueCount="32">
  <si>
    <t>人口及び世帯数</t>
    <rPh sb="0" eb="2">
      <t>ジンコウ</t>
    </rPh>
    <rPh sb="2" eb="3">
      <t>オヨ</t>
    </rPh>
    <rPh sb="4" eb="7">
      <t>セタイスウ</t>
    </rPh>
    <phoneticPr fontId="1"/>
  </si>
  <si>
    <t>男</t>
    <rPh sb="0" eb="1">
      <t>オトコ</t>
    </rPh>
    <phoneticPr fontId="1"/>
  </si>
  <si>
    <t>（内高齢者）</t>
    <rPh sb="1" eb="2">
      <t>ウチ</t>
    </rPh>
    <rPh sb="2" eb="5">
      <t>コウレイシャ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</si>
  <si>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</si>
  <si>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</si>
  <si>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（内混合世帯）</t>
    <rPh sb="1" eb="2">
      <t>ウチ</t>
    </rPh>
    <rPh sb="2" eb="4">
      <t>コンゴウ</t>
    </rPh>
    <rPh sb="4" eb="6">
      <t>セタイ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</si>
  <si>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</si>
  <si>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</si>
  <si>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人口・世帯数の推移</t>
    <rPh sb="0" eb="2">
      <t>ジンコウ</t>
    </rPh>
    <rPh sb="3" eb="6">
      <t>セタイスウ</t>
    </rPh>
    <rPh sb="7" eb="9">
      <t>スイイ</t>
    </rPh>
    <phoneticPr fontId="1"/>
  </si>
  <si>
    <t>増減</t>
    <rPh sb="0" eb="2">
      <t>ゾウゲン</t>
    </rPh>
    <phoneticPr fontId="1"/>
  </si>
  <si>
    <t>※　高齢者人口は、それぞれ65歳以上の人口を再掲</t>
    <rPh sb="2" eb="5">
      <t>コウレイシャ</t>
    </rPh>
    <rPh sb="5" eb="7">
      <t>ジンコウ</t>
    </rPh>
    <rPh sb="15" eb="16">
      <t>サイ</t>
    </rPh>
    <rPh sb="16" eb="18">
      <t>イジョウ</t>
    </rPh>
    <rPh sb="19" eb="21">
      <t>ジンコウ</t>
    </rPh>
    <rPh sb="22" eb="24">
      <t>サイケイ</t>
    </rPh>
    <phoneticPr fontId="1"/>
  </si>
  <si>
    <t>合  計</t>
    <rPh sb="0" eb="1">
      <t>ゴウ</t>
    </rPh>
    <rPh sb="3" eb="4">
      <t>ケイ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</si>
  <si>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</si>
  <si>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</si>
  <si>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年５月１日　　人口世帯統計表</t>
    <phoneticPr fontId="1"/>
  </si>
  <si>
    <t>年６月１日　　人口世帯統計表</t>
    <phoneticPr fontId="1"/>
  </si>
  <si>
    <t>年７月１日　　人口世帯統計表</t>
    <phoneticPr fontId="1"/>
  </si>
  <si>
    <t>年４月１日　　人口世帯統計表</t>
    <rPh sb="0" eb="1">
      <t>ネン</t>
    </rPh>
    <phoneticPr fontId="1"/>
  </si>
  <si>
    <t>３</t>
    <phoneticPr fontId="1"/>
  </si>
  <si>
    <t>当　月</t>
    <rPh sb="0" eb="1">
      <t>トウ</t>
    </rPh>
    <rPh sb="2" eb="3">
      <t>ガツ</t>
    </rPh>
    <phoneticPr fontId="1"/>
  </si>
  <si>
    <t>前　月</t>
    <rPh sb="0" eb="1">
      <t>マエ</t>
    </rPh>
    <rPh sb="2" eb="3">
      <t>ガツ</t>
    </rPh>
    <phoneticPr fontId="1"/>
  </si>
  <si>
    <t>前年同月</t>
    <phoneticPr fontId="1"/>
  </si>
  <si>
    <t>３</t>
    <phoneticPr fontId="1"/>
  </si>
  <si>
    <t>年８月１日　　人口世帯統計表</t>
    <phoneticPr fontId="1"/>
  </si>
  <si>
    <t>年９月１日　　人口世帯統計表</t>
    <phoneticPr fontId="1"/>
  </si>
  <si>
    <t>年１０月１日　　人口世帯統計表</t>
    <phoneticPr fontId="1"/>
  </si>
  <si>
    <t>年１１月１日　　人口世帯統計表</t>
    <phoneticPr fontId="1"/>
  </si>
  <si>
    <t>年１２月１日　　人口世帯統計表</t>
    <phoneticPr fontId="1"/>
  </si>
  <si>
    <t>年１月１日　　人口世帯統計表</t>
    <phoneticPr fontId="1"/>
  </si>
  <si>
    <t>４</t>
    <phoneticPr fontId="1"/>
  </si>
  <si>
    <t>年２月１日　　人口世帯統計表</t>
    <phoneticPr fontId="1"/>
  </si>
  <si>
    <t>年３月１日　　人口世帯統計表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</si>
</sst>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令和&quot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90">
    <xf numFmtId="0" fontId="0" fillId="0" borderId="0" xfId="0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Fill="1" applyBorder="1" applyAlignment="1">
      <alignment horizontal="left"/>
    </xf>
    <xf numFmtId="0" fontId="0" fillId="0" borderId="6" xfId="0" applyBorder="1" applyAlignment="1">
      <alignment horizontal="center"/>
    </xf>
    <xf numFmtId="176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14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/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0" fillId="0" borderId="2" xfId="0" applyBorder="1"/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176" fontId="0" fillId="0" borderId="16" xfId="0" applyNumberForma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176" fontId="0" fillId="2" borderId="16" xfId="0" applyNumberFormat="1" applyFill="1" applyBorder="1" applyAlignment="1" applyProtection="1">
      <alignment horizontal="right" vertical="center"/>
      <protection locked="0"/>
    </xf>
    <xf numFmtId="176" fontId="0" fillId="2" borderId="17" xfId="0" applyNumberFormat="1" applyFill="1" applyBorder="1" applyAlignment="1" applyProtection="1">
      <alignment horizontal="right" vertical="center"/>
      <protection locked="0"/>
    </xf>
    <xf numFmtId="176" fontId="0" fillId="2" borderId="18" xfId="0" applyNumberFormat="1" applyFill="1" applyBorder="1" applyAlignment="1" applyProtection="1">
      <alignment horizontal="right" vertical="center"/>
      <protection locked="0"/>
    </xf>
    <xf numFmtId="176" fontId="0" fillId="2" borderId="16" xfId="0" applyNumberFormat="1" applyFill="1" applyBorder="1" applyAlignment="1">
      <alignment horizontal="right" vertical="center"/>
    </xf>
    <xf numFmtId="176" fontId="0" fillId="2" borderId="17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9" xfId="0" applyBorder="1" applyAlignment="1" applyProtection="1">
      <alignment horizontal="right" vertical="center"/>
      <protection locked="0"/>
    </xf>
    <xf numFmtId="176" fontId="0" fillId="2" borderId="16" xfId="0" applyNumberForma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0" borderId="2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24" xfId="0" applyNumberFormat="1" applyBorder="1" applyAlignment="1" applyProtection="1">
      <alignment horizontal="right" vertical="center"/>
      <protection locked="0"/>
    </xf>
    <xf numFmtId="176" fontId="0" fillId="0" borderId="25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" xfId="0" applyBorder="1"/>
    <xf numFmtId="0" fontId="0" fillId="0" borderId="21" xfId="0" applyBorder="1"/>
    <xf numFmtId="176" fontId="0" fillId="0" borderId="24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176" fontId="0" fillId="0" borderId="16" xfId="0" applyNumberFormat="1" applyBorder="1" applyAlignment="1" applyProtection="1">
      <alignment horizontal="right" vertical="center"/>
    </xf>
    <xf numFmtId="176" fontId="0" fillId="0" borderId="17" xfId="0" applyNumberFormat="1" applyBorder="1" applyAlignment="1" applyProtection="1">
      <alignment horizontal="right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2" borderId="24" xfId="0" applyNumberForma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20" xfId="0" applyBorder="1" applyAlignment="1">
      <alignment horizontal="center" vertical="center"/>
    </xf>
    <xf numFmtId="176" fontId="0" fillId="3" borderId="16" xfId="0" applyNumberFormat="1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workbookViewId="0">
      <selection activeCell="N12" sqref="N12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x14ac:dyDescent="0.2">
      <c r="C1" s="75" t="s">
        <v>18</v>
      </c>
      <c r="D1" s="76"/>
      <c r="E1" s="5" t="s">
        <v>17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1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43962</v>
      </c>
      <c r="F7" s="48"/>
      <c r="G7" s="47">
        <v>1465</v>
      </c>
      <c r="H7" s="49"/>
      <c r="I7" s="44"/>
      <c r="J7" s="50">
        <f t="shared" ref="J7:J12" si="0">(E7+G7)</f>
        <v>45427</v>
      </c>
      <c r="K7" s="46"/>
    </row>
    <row r="8" spans="2:11" ht="21.75" customHeight="1" x14ac:dyDescent="0.15">
      <c r="B8" s="78"/>
      <c r="C8" s="39" t="s">
        <v>2</v>
      </c>
      <c r="D8" s="40"/>
      <c r="E8" s="41">
        <v>12213</v>
      </c>
      <c r="F8" s="42"/>
      <c r="G8" s="41">
        <v>46</v>
      </c>
      <c r="H8" s="43"/>
      <c r="I8" s="44"/>
      <c r="J8" s="45">
        <f t="shared" si="0"/>
        <v>12259</v>
      </c>
      <c r="K8" s="46"/>
    </row>
    <row r="9" spans="2:11" ht="21.75" customHeight="1" x14ac:dyDescent="0.15">
      <c r="B9" s="78"/>
      <c r="C9" s="39" t="s">
        <v>3</v>
      </c>
      <c r="D9" s="40"/>
      <c r="E9" s="47">
        <v>43680</v>
      </c>
      <c r="F9" s="48"/>
      <c r="G9" s="47">
        <v>1190</v>
      </c>
      <c r="H9" s="49"/>
      <c r="I9" s="44"/>
      <c r="J9" s="50">
        <f t="shared" si="0"/>
        <v>44870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14113</v>
      </c>
      <c r="F10" s="42"/>
      <c r="G10" s="41">
        <v>54</v>
      </c>
      <c r="H10" s="43"/>
      <c r="I10" s="44"/>
      <c r="J10" s="45">
        <f t="shared" si="0"/>
        <v>14167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87642</v>
      </c>
      <c r="F11" s="51"/>
      <c r="G11" s="50">
        <f>G7+G9</f>
        <v>2655</v>
      </c>
      <c r="H11" s="52"/>
      <c r="I11" s="53"/>
      <c r="J11" s="50">
        <f t="shared" si="0"/>
        <v>90297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26326</v>
      </c>
      <c r="F12" s="83"/>
      <c r="G12" s="45">
        <f>G8+G10</f>
        <v>100</v>
      </c>
      <c r="H12" s="84"/>
      <c r="I12" s="53"/>
      <c r="J12" s="45">
        <f t="shared" si="0"/>
        <v>26426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39523</v>
      </c>
      <c r="F13" s="48"/>
      <c r="G13" s="47">
        <v>2028</v>
      </c>
      <c r="H13" s="49"/>
      <c r="I13" s="44"/>
      <c r="J13" s="47">
        <v>41209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342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45427</v>
      </c>
      <c r="E21" s="56"/>
      <c r="F21" s="71">
        <v>45546</v>
      </c>
      <c r="G21" s="72"/>
      <c r="H21" s="17">
        <f>(D21-F21)</f>
        <v>-119</v>
      </c>
      <c r="I21" s="71">
        <v>45386</v>
      </c>
      <c r="J21" s="72"/>
      <c r="K21" s="18">
        <f>(D21-I21)</f>
        <v>41</v>
      </c>
      <c r="L21" s="9"/>
    </row>
    <row r="22" spans="2:12" ht="21.75" customHeight="1" x14ac:dyDescent="0.15">
      <c r="B22" s="12" t="s">
        <v>6</v>
      </c>
      <c r="C22" s="14" t="s">
        <v>3</v>
      </c>
      <c r="D22" s="55">
        <f>J9</f>
        <v>44870</v>
      </c>
      <c r="E22" s="56"/>
      <c r="F22" s="71">
        <v>44863</v>
      </c>
      <c r="G22" s="72"/>
      <c r="H22" s="17">
        <f>(D22-F22)</f>
        <v>7</v>
      </c>
      <c r="I22" s="71">
        <v>44801</v>
      </c>
      <c r="J22" s="72"/>
      <c r="K22" s="18">
        <f>(D22-I22)</f>
        <v>69</v>
      </c>
      <c r="L22" s="9"/>
    </row>
    <row r="23" spans="2:12" ht="21.75" customHeight="1" x14ac:dyDescent="0.15">
      <c r="B23" s="4"/>
      <c r="C23" s="14" t="s">
        <v>4</v>
      </c>
      <c r="D23" s="55">
        <f>J11</f>
        <v>90297</v>
      </c>
      <c r="E23" s="56"/>
      <c r="F23" s="71">
        <f>F21+F22</f>
        <v>90409</v>
      </c>
      <c r="G23" s="72"/>
      <c r="H23" s="17">
        <f>(D23-F23)</f>
        <v>-112</v>
      </c>
      <c r="I23" s="71">
        <f>I21+I22</f>
        <v>90187</v>
      </c>
      <c r="J23" s="72"/>
      <c r="K23" s="18">
        <f>(D23-I23)</f>
        <v>110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41209</v>
      </c>
      <c r="E24" s="82"/>
      <c r="F24" s="69">
        <v>41167</v>
      </c>
      <c r="G24" s="70"/>
      <c r="H24" s="19">
        <f>(D24-F24)</f>
        <v>42</v>
      </c>
      <c r="I24" s="69">
        <v>40577</v>
      </c>
      <c r="J24" s="70"/>
      <c r="K24" s="20">
        <f>(D24-I24)</f>
        <v>632</v>
      </c>
      <c r="L24" s="9"/>
    </row>
  </sheetData>
  <mergeCells count="54">
    <mergeCell ref="C1:D1"/>
    <mergeCell ref="B7:B12"/>
    <mergeCell ref="B13:B14"/>
    <mergeCell ref="D24:E24"/>
    <mergeCell ref="F24:G24"/>
    <mergeCell ref="E13:F13"/>
    <mergeCell ref="G13:I13"/>
    <mergeCell ref="C12:D12"/>
    <mergeCell ref="E12:F12"/>
    <mergeCell ref="G12:I12"/>
    <mergeCell ref="C10:D10"/>
    <mergeCell ref="E10:F10"/>
    <mergeCell ref="G10:I10"/>
    <mergeCell ref="C6:D6"/>
    <mergeCell ref="E6:F6"/>
    <mergeCell ref="G6:I6"/>
    <mergeCell ref="I24:J24"/>
    <mergeCell ref="D22:E22"/>
    <mergeCell ref="F22:G22"/>
    <mergeCell ref="I22:J22"/>
    <mergeCell ref="I20:J20"/>
    <mergeCell ref="F23:G23"/>
    <mergeCell ref="I23:J23"/>
    <mergeCell ref="D21:E21"/>
    <mergeCell ref="F21:G21"/>
    <mergeCell ref="I21:J21"/>
    <mergeCell ref="J13:K13"/>
    <mergeCell ref="D23:E23"/>
    <mergeCell ref="C14:D14"/>
    <mergeCell ref="E14:F14"/>
    <mergeCell ref="G14:I14"/>
    <mergeCell ref="J14:K14"/>
    <mergeCell ref="D20:E20"/>
    <mergeCell ref="F20:G20"/>
    <mergeCell ref="B20:C20"/>
    <mergeCell ref="J12:K12"/>
    <mergeCell ref="C11:D11"/>
    <mergeCell ref="E11:F11"/>
    <mergeCell ref="G11:I11"/>
    <mergeCell ref="J11:K11"/>
    <mergeCell ref="J10:K10"/>
    <mergeCell ref="C9:D9"/>
    <mergeCell ref="E9:F9"/>
    <mergeCell ref="G9:I9"/>
    <mergeCell ref="J9:K9"/>
    <mergeCell ref="J6:K6"/>
    <mergeCell ref="C8:D8"/>
    <mergeCell ref="E8:F8"/>
    <mergeCell ref="G8:I8"/>
    <mergeCell ref="J8:K8"/>
    <mergeCell ref="C7:D7"/>
    <mergeCell ref="E7:F7"/>
    <mergeCell ref="G7:I7"/>
    <mergeCell ref="J7:K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topLeftCell="A10" workbookViewId="0">
      <selection activeCell="O13" sqref="O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29</v>
      </c>
      <c r="D1" s="76"/>
      <c r="E1" s="5" t="s">
        <v>28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2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43997</v>
      </c>
      <c r="F7" s="48"/>
      <c r="G7" s="47">
        <v>1451</v>
      </c>
      <c r="H7" s="49"/>
      <c r="I7" s="44"/>
      <c r="J7" s="50">
        <f t="shared" ref="J7:J12" si="0">(E7+G7)</f>
        <v>45448</v>
      </c>
      <c r="K7" s="46"/>
    </row>
    <row r="8" spans="2:11" ht="21.75" customHeight="1" x14ac:dyDescent="0.15">
      <c r="B8" s="78"/>
      <c r="C8" s="39" t="s">
        <v>2</v>
      </c>
      <c r="D8" s="40"/>
      <c r="E8" s="41">
        <v>12291</v>
      </c>
      <c r="F8" s="42"/>
      <c r="G8" s="41">
        <v>45</v>
      </c>
      <c r="H8" s="43"/>
      <c r="I8" s="44"/>
      <c r="J8" s="45">
        <f t="shared" si="0"/>
        <v>12336</v>
      </c>
      <c r="K8" s="46"/>
    </row>
    <row r="9" spans="2:11" ht="21.75" customHeight="1" x14ac:dyDescent="0.15">
      <c r="B9" s="78"/>
      <c r="C9" s="39" t="s">
        <v>3</v>
      </c>
      <c r="D9" s="40"/>
      <c r="E9" s="47">
        <v>43760</v>
      </c>
      <c r="F9" s="48"/>
      <c r="G9" s="47">
        <v>1177</v>
      </c>
      <c r="H9" s="49"/>
      <c r="I9" s="44"/>
      <c r="J9" s="50">
        <f t="shared" si="0"/>
        <v>44937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14305</v>
      </c>
      <c r="F10" s="42"/>
      <c r="G10" s="41">
        <v>59</v>
      </c>
      <c r="H10" s="43"/>
      <c r="I10" s="44"/>
      <c r="J10" s="45">
        <f t="shared" si="0"/>
        <v>14364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87757</v>
      </c>
      <c r="F11" s="51"/>
      <c r="G11" s="50">
        <f>G7+G9</f>
        <v>2628</v>
      </c>
      <c r="H11" s="52"/>
      <c r="I11" s="53"/>
      <c r="J11" s="50">
        <f t="shared" si="0"/>
        <v>90385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26596</v>
      </c>
      <c r="F12" s="83"/>
      <c r="G12" s="45">
        <f>G8+G10</f>
        <v>104</v>
      </c>
      <c r="H12" s="84"/>
      <c r="I12" s="53"/>
      <c r="J12" s="45">
        <f t="shared" si="0"/>
        <v>26700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39929</v>
      </c>
      <c r="F13" s="48"/>
      <c r="G13" s="47">
        <v>1973</v>
      </c>
      <c r="H13" s="49"/>
      <c r="I13" s="44"/>
      <c r="J13" s="47">
        <v>41555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347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45448</v>
      </c>
      <c r="E21" s="56"/>
      <c r="F21" s="71">
        <v>45410</v>
      </c>
      <c r="G21" s="72"/>
      <c r="H21" s="17">
        <f>(D21-F21)</f>
        <v>38</v>
      </c>
      <c r="I21" s="71">
        <v>45540</v>
      </c>
      <c r="J21" s="72"/>
      <c r="K21" s="18">
        <f>(D21-I21)</f>
        <v>-92</v>
      </c>
      <c r="L21" s="9"/>
    </row>
    <row r="22" spans="2:12" ht="21.75" customHeight="1" x14ac:dyDescent="0.15">
      <c r="B22" s="31" t="s">
        <v>6</v>
      </c>
      <c r="C22" s="14" t="s">
        <v>3</v>
      </c>
      <c r="D22" s="55">
        <f>J9</f>
        <v>44937</v>
      </c>
      <c r="E22" s="56"/>
      <c r="F22" s="71">
        <v>44897</v>
      </c>
      <c r="G22" s="72"/>
      <c r="H22" s="17">
        <f>(D22-F22)</f>
        <v>40</v>
      </c>
      <c r="I22" s="71">
        <v>44916</v>
      </c>
      <c r="J22" s="72"/>
      <c r="K22" s="18">
        <f>(D22-I22)</f>
        <v>21</v>
      </c>
      <c r="L22" s="9"/>
    </row>
    <row r="23" spans="2:12" ht="21.75" customHeight="1" x14ac:dyDescent="0.15">
      <c r="B23" s="4"/>
      <c r="C23" s="14" t="s">
        <v>4</v>
      </c>
      <c r="D23" s="55">
        <f>J11</f>
        <v>90385</v>
      </c>
      <c r="E23" s="56"/>
      <c r="F23" s="71">
        <v>90307</v>
      </c>
      <c r="G23" s="72"/>
      <c r="H23" s="17">
        <f>(D23-F23)</f>
        <v>78</v>
      </c>
      <c r="I23" s="71">
        <v>90456</v>
      </c>
      <c r="J23" s="72"/>
      <c r="K23" s="18">
        <f>(D23-I23)</f>
        <v>-71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41555</v>
      </c>
      <c r="E24" s="82"/>
      <c r="F24" s="69">
        <v>41478</v>
      </c>
      <c r="G24" s="70"/>
      <c r="H24" s="19">
        <f>(D24-F24)</f>
        <v>77</v>
      </c>
      <c r="I24" s="69">
        <v>41124</v>
      </c>
      <c r="J24" s="70"/>
      <c r="K24" s="20">
        <f>(D24-I24)</f>
        <v>431</v>
      </c>
      <c r="L24" s="9"/>
    </row>
  </sheetData>
  <mergeCells count="54">
    <mergeCell ref="D23:E23"/>
    <mergeCell ref="F23:G23"/>
    <mergeCell ref="I23:J23"/>
    <mergeCell ref="D24:E24"/>
    <mergeCell ref="F24:G24"/>
    <mergeCell ref="I24:J24"/>
    <mergeCell ref="D21:E21"/>
    <mergeCell ref="F21:G21"/>
    <mergeCell ref="I21:J21"/>
    <mergeCell ref="D22:E22"/>
    <mergeCell ref="F22:G22"/>
    <mergeCell ref="I22:J22"/>
    <mergeCell ref="J14:K14"/>
    <mergeCell ref="B20:C20"/>
    <mergeCell ref="D20:E20"/>
    <mergeCell ref="F20:G20"/>
    <mergeCell ref="I20:J20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workbookViewId="0">
      <selection activeCell="M20" sqref="M20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29</v>
      </c>
      <c r="D1" s="76"/>
      <c r="E1" s="5" t="s">
        <v>30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3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44001</v>
      </c>
      <c r="F7" s="48"/>
      <c r="G7" s="47">
        <v>1454</v>
      </c>
      <c r="H7" s="49"/>
      <c r="I7" s="44"/>
      <c r="J7" s="50">
        <f t="shared" ref="J7:J12" si="0">(E7+G7)</f>
        <v>45455</v>
      </c>
      <c r="K7" s="46"/>
    </row>
    <row r="8" spans="2:11" ht="21.75" customHeight="1" x14ac:dyDescent="0.15">
      <c r="B8" s="78"/>
      <c r="C8" s="39" t="s">
        <v>2</v>
      </c>
      <c r="D8" s="40"/>
      <c r="E8" s="41">
        <v>12322</v>
      </c>
      <c r="F8" s="42"/>
      <c r="G8" s="41">
        <v>45</v>
      </c>
      <c r="H8" s="43"/>
      <c r="I8" s="44"/>
      <c r="J8" s="45">
        <f t="shared" si="0"/>
        <v>12367</v>
      </c>
      <c r="K8" s="46"/>
    </row>
    <row r="9" spans="2:11" ht="21.75" customHeight="1" x14ac:dyDescent="0.15">
      <c r="B9" s="78"/>
      <c r="C9" s="39" t="s">
        <v>3</v>
      </c>
      <c r="D9" s="40"/>
      <c r="E9" s="47">
        <v>43745</v>
      </c>
      <c r="F9" s="48"/>
      <c r="G9" s="47">
        <v>1169</v>
      </c>
      <c r="H9" s="49"/>
      <c r="I9" s="44"/>
      <c r="J9" s="50">
        <f t="shared" si="0"/>
        <v>44914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14320</v>
      </c>
      <c r="F10" s="42"/>
      <c r="G10" s="41">
        <v>61</v>
      </c>
      <c r="H10" s="43"/>
      <c r="I10" s="44"/>
      <c r="J10" s="45">
        <f t="shared" si="0"/>
        <v>14381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87746</v>
      </c>
      <c r="F11" s="51"/>
      <c r="G11" s="50">
        <f>G7+G9</f>
        <v>2623</v>
      </c>
      <c r="H11" s="52"/>
      <c r="I11" s="53"/>
      <c r="J11" s="50">
        <f t="shared" si="0"/>
        <v>90369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26642</v>
      </c>
      <c r="F12" s="83"/>
      <c r="G12" s="45">
        <f>G8+G10</f>
        <v>106</v>
      </c>
      <c r="H12" s="84"/>
      <c r="I12" s="53"/>
      <c r="J12" s="45">
        <f t="shared" si="0"/>
        <v>26748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39966</v>
      </c>
      <c r="F13" s="48"/>
      <c r="G13" s="47">
        <v>1969</v>
      </c>
      <c r="H13" s="49"/>
      <c r="I13" s="44"/>
      <c r="J13" s="47">
        <v>41586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349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45455</v>
      </c>
      <c r="E21" s="56"/>
      <c r="F21" s="71">
        <v>45448</v>
      </c>
      <c r="G21" s="72"/>
      <c r="H21" s="17">
        <f>(D21-F21)</f>
        <v>7</v>
      </c>
      <c r="I21" s="71">
        <v>45518</v>
      </c>
      <c r="J21" s="72"/>
      <c r="K21" s="18">
        <f>(D21-I21)</f>
        <v>-63</v>
      </c>
      <c r="L21" s="9"/>
    </row>
    <row r="22" spans="2:12" ht="21.75" customHeight="1" x14ac:dyDescent="0.15">
      <c r="B22" s="34" t="s">
        <v>6</v>
      </c>
      <c r="C22" s="14" t="s">
        <v>3</v>
      </c>
      <c r="D22" s="55">
        <f>J9</f>
        <v>44914</v>
      </c>
      <c r="E22" s="56"/>
      <c r="F22" s="71">
        <v>44937</v>
      </c>
      <c r="G22" s="72"/>
      <c r="H22" s="17">
        <f>(D22-F22)</f>
        <v>-23</v>
      </c>
      <c r="I22" s="71">
        <v>44889</v>
      </c>
      <c r="J22" s="72"/>
      <c r="K22" s="18">
        <f>(D22-I22)</f>
        <v>25</v>
      </c>
      <c r="L22" s="9"/>
    </row>
    <row r="23" spans="2:12" ht="21.75" customHeight="1" x14ac:dyDescent="0.15">
      <c r="B23" s="4"/>
      <c r="C23" s="14" t="s">
        <v>4</v>
      </c>
      <c r="D23" s="55">
        <f>J11</f>
        <v>90369</v>
      </c>
      <c r="E23" s="56"/>
      <c r="F23" s="71">
        <v>90385</v>
      </c>
      <c r="G23" s="72"/>
      <c r="H23" s="17">
        <f>(D23-F23)</f>
        <v>-16</v>
      </c>
      <c r="I23" s="71">
        <v>90407</v>
      </c>
      <c r="J23" s="72"/>
      <c r="K23" s="18">
        <f>(D23-I23)</f>
        <v>-38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41586</v>
      </c>
      <c r="E24" s="82"/>
      <c r="F24" s="69">
        <v>41555</v>
      </c>
      <c r="G24" s="70"/>
      <c r="H24" s="19">
        <f>(D24-F24)</f>
        <v>31</v>
      </c>
      <c r="I24" s="69">
        <v>41130</v>
      </c>
      <c r="J24" s="70"/>
      <c r="K24" s="20">
        <f>(D24-I24)</f>
        <v>456</v>
      </c>
      <c r="L24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0:C20"/>
    <mergeCell ref="D20:E20"/>
    <mergeCell ref="F20:G20"/>
    <mergeCell ref="I20:J20"/>
    <mergeCell ref="D21:E21"/>
    <mergeCell ref="F21:G21"/>
    <mergeCell ref="I21:J21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tabSelected="1" workbookViewId="0">
      <selection activeCell="J14" sqref="J14:K1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29</v>
      </c>
      <c r="D1" s="76"/>
      <c r="E1" s="5" t="s">
        <v>31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5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44006</v>
      </c>
      <c r="F7" s="48"/>
      <c r="G7" s="47">
        <v>1452</v>
      </c>
      <c r="H7" s="49"/>
      <c r="I7" s="44"/>
      <c r="J7" s="50">
        <f t="shared" ref="J7:J12" si="0">(E7+G7)</f>
        <v>45458</v>
      </c>
      <c r="K7" s="46"/>
    </row>
    <row r="8" spans="2:11" ht="21.75" customHeight="1" x14ac:dyDescent="0.15">
      <c r="B8" s="78"/>
      <c r="C8" s="39" t="s">
        <v>2</v>
      </c>
      <c r="D8" s="40"/>
      <c r="E8" s="41">
        <v>12333</v>
      </c>
      <c r="F8" s="42"/>
      <c r="G8" s="41">
        <v>46</v>
      </c>
      <c r="H8" s="43"/>
      <c r="I8" s="44"/>
      <c r="J8" s="45">
        <f t="shared" si="0"/>
        <v>12379</v>
      </c>
      <c r="K8" s="46"/>
    </row>
    <row r="9" spans="2:11" ht="21.75" customHeight="1" x14ac:dyDescent="0.15">
      <c r="B9" s="78"/>
      <c r="C9" s="39" t="s">
        <v>3</v>
      </c>
      <c r="D9" s="40"/>
      <c r="E9" s="47">
        <v>43739</v>
      </c>
      <c r="F9" s="48"/>
      <c r="G9" s="47">
        <v>1176</v>
      </c>
      <c r="H9" s="49"/>
      <c r="I9" s="44"/>
      <c r="J9" s="50">
        <f t="shared" si="0"/>
        <v>44915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14338</v>
      </c>
      <c r="F10" s="42"/>
      <c r="G10" s="41">
        <v>62</v>
      </c>
      <c r="H10" s="43"/>
      <c r="I10" s="44"/>
      <c r="J10" s="45">
        <f t="shared" si="0"/>
        <v>14400</v>
      </c>
      <c r="K10" s="46"/>
    </row>
    <row r="11" spans="2:11" ht="21.75" customHeight="1" x14ac:dyDescent="0.15">
      <c r="B11" s="78"/>
      <c r="C11" s="39" t="s">
        <v>4</v>
      </c>
      <c r="D11" s="40"/>
      <c r="E11" s="50">
        <v>87745</v>
      </c>
      <c r="F11" s="51"/>
      <c r="G11" s="50">
        <v>2628</v>
      </c>
      <c r="H11" s="52"/>
      <c r="I11" s="53"/>
      <c r="J11" s="50">
        <f t="shared" si="0"/>
        <v>90373</v>
      </c>
      <c r="K11" s="46"/>
    </row>
    <row r="12" spans="2:11" ht="21.75" customHeight="1" x14ac:dyDescent="0.15">
      <c r="B12" s="79"/>
      <c r="C12" s="39" t="s">
        <v>2</v>
      </c>
      <c r="D12" s="40"/>
      <c r="E12" s="45">
        <v>26671</v>
      </c>
      <c r="F12" s="83"/>
      <c r="G12" s="45">
        <v>108</v>
      </c>
      <c r="H12" s="84"/>
      <c r="I12" s="53"/>
      <c r="J12" s="45">
        <f t="shared" si="0"/>
        <v>26779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40006</v>
      </c>
      <c r="F13" s="48"/>
      <c r="G13" s="47">
        <v>1972</v>
      </c>
      <c r="H13" s="49"/>
      <c r="I13" s="44"/>
      <c r="J13" s="47">
        <v>41623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355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45458</v>
      </c>
      <c r="E21" s="56"/>
      <c r="F21" s="71">
        <v>45455</v>
      </c>
      <c r="G21" s="72"/>
      <c r="H21" s="17">
        <f>(D21-F21)</f>
        <v>3</v>
      </c>
      <c r="I21" s="71">
        <v>45546</v>
      </c>
      <c r="J21" s="72"/>
      <c r="K21" s="18">
        <f>(D21-I21)</f>
        <v>-88</v>
      </c>
      <c r="L21" s="9"/>
    </row>
    <row r="22" spans="2:12" ht="21.75" customHeight="1" x14ac:dyDescent="0.15">
      <c r="B22" s="36" t="s">
        <v>6</v>
      </c>
      <c r="C22" s="14" t="s">
        <v>3</v>
      </c>
      <c r="D22" s="55">
        <f>J9</f>
        <v>44915</v>
      </c>
      <c r="E22" s="56"/>
      <c r="F22" s="71">
        <v>44914</v>
      </c>
      <c r="G22" s="72"/>
      <c r="H22" s="17">
        <f>(D22-F22)</f>
        <v>1</v>
      </c>
      <c r="I22" s="71">
        <v>44863</v>
      </c>
      <c r="J22" s="72"/>
      <c r="K22" s="18">
        <f>(D22-I22)</f>
        <v>52</v>
      </c>
      <c r="L22" s="9"/>
    </row>
    <row r="23" spans="2:12" ht="21.75" customHeight="1" x14ac:dyDescent="0.15">
      <c r="B23" s="4"/>
      <c r="C23" s="14" t="s">
        <v>4</v>
      </c>
      <c r="D23" s="55">
        <f>J11</f>
        <v>90373</v>
      </c>
      <c r="E23" s="56"/>
      <c r="F23" s="71">
        <v>90369</v>
      </c>
      <c r="G23" s="72"/>
      <c r="H23" s="17">
        <f>(D23-F23)</f>
        <v>4</v>
      </c>
      <c r="I23" s="71">
        <v>90409</v>
      </c>
      <c r="J23" s="72"/>
      <c r="K23" s="18">
        <f>(D23-I23)</f>
        <v>-36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41623</v>
      </c>
      <c r="E24" s="82"/>
      <c r="F24" s="69">
        <v>41586</v>
      </c>
      <c r="G24" s="70"/>
      <c r="H24" s="19">
        <f>(D24-F24)</f>
        <v>37</v>
      </c>
      <c r="I24" s="69">
        <v>41167</v>
      </c>
      <c r="J24" s="70"/>
      <c r="K24" s="20">
        <f>(D24-I24)</f>
        <v>456</v>
      </c>
      <c r="L24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0:C20"/>
    <mergeCell ref="D20:E20"/>
    <mergeCell ref="F20:G20"/>
    <mergeCell ref="I20:J20"/>
    <mergeCell ref="D21:E21"/>
    <mergeCell ref="F21:G21"/>
    <mergeCell ref="I21:J21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workbookViewId="0">
      <selection activeCell="D24" sqref="D24:E2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22</v>
      </c>
      <c r="D1" s="76"/>
      <c r="E1" s="5" t="s">
        <v>14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1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43979</v>
      </c>
      <c r="F7" s="48"/>
      <c r="G7" s="47">
        <v>1443</v>
      </c>
      <c r="H7" s="49"/>
      <c r="I7" s="44"/>
      <c r="J7" s="50">
        <f t="shared" ref="J7:J12" si="0">(E7+G7)</f>
        <v>45422</v>
      </c>
      <c r="K7" s="46"/>
    </row>
    <row r="8" spans="2:11" ht="21.75" customHeight="1" x14ac:dyDescent="0.15">
      <c r="B8" s="78"/>
      <c r="C8" s="39" t="s">
        <v>2</v>
      </c>
      <c r="D8" s="40"/>
      <c r="E8" s="41">
        <v>12230</v>
      </c>
      <c r="F8" s="42"/>
      <c r="G8" s="41">
        <v>46</v>
      </c>
      <c r="H8" s="43"/>
      <c r="I8" s="44"/>
      <c r="J8" s="45">
        <f t="shared" si="0"/>
        <v>12276</v>
      </c>
      <c r="K8" s="46"/>
    </row>
    <row r="9" spans="2:11" ht="21.75" customHeight="1" x14ac:dyDescent="0.15">
      <c r="B9" s="78"/>
      <c r="C9" s="39" t="s">
        <v>3</v>
      </c>
      <c r="D9" s="40"/>
      <c r="E9" s="47">
        <v>43696</v>
      </c>
      <c r="F9" s="48"/>
      <c r="G9" s="47">
        <v>1173</v>
      </c>
      <c r="H9" s="49"/>
      <c r="I9" s="44"/>
      <c r="J9" s="50">
        <f t="shared" si="0"/>
        <v>44869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14140</v>
      </c>
      <c r="F10" s="42"/>
      <c r="G10" s="41">
        <v>54</v>
      </c>
      <c r="H10" s="43"/>
      <c r="I10" s="44"/>
      <c r="J10" s="45">
        <f t="shared" si="0"/>
        <v>14194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87675</v>
      </c>
      <c r="F11" s="51"/>
      <c r="G11" s="50">
        <f>G7+G9</f>
        <v>2616</v>
      </c>
      <c r="H11" s="52"/>
      <c r="I11" s="53"/>
      <c r="J11" s="50">
        <f t="shared" si="0"/>
        <v>90291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26370</v>
      </c>
      <c r="F12" s="83"/>
      <c r="G12" s="45">
        <f>G8+G10</f>
        <v>100</v>
      </c>
      <c r="H12" s="84"/>
      <c r="I12" s="53"/>
      <c r="J12" s="45">
        <f t="shared" si="0"/>
        <v>26470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39651</v>
      </c>
      <c r="F13" s="48"/>
      <c r="G13" s="47">
        <v>1993</v>
      </c>
      <c r="H13" s="49"/>
      <c r="I13" s="44"/>
      <c r="J13" s="47">
        <v>41303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341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45422</v>
      </c>
      <c r="E21" s="56"/>
      <c r="F21" s="71">
        <v>45427</v>
      </c>
      <c r="G21" s="72"/>
      <c r="H21" s="17">
        <f>(D21-F21)</f>
        <v>-5</v>
      </c>
      <c r="I21" s="71">
        <v>45409</v>
      </c>
      <c r="J21" s="72"/>
      <c r="K21" s="18">
        <f>(D21-I21)</f>
        <v>13</v>
      </c>
      <c r="L21" s="9"/>
    </row>
    <row r="22" spans="2:12" ht="21.75" customHeight="1" x14ac:dyDescent="0.15">
      <c r="B22" s="12" t="s">
        <v>6</v>
      </c>
      <c r="C22" s="14" t="s">
        <v>3</v>
      </c>
      <c r="D22" s="55">
        <f>J9</f>
        <v>44869</v>
      </c>
      <c r="E22" s="56"/>
      <c r="F22" s="71">
        <v>44870</v>
      </c>
      <c r="G22" s="72"/>
      <c r="H22" s="17">
        <f>(D22-F22)</f>
        <v>-1</v>
      </c>
      <c r="I22" s="71">
        <v>44813</v>
      </c>
      <c r="J22" s="72"/>
      <c r="K22" s="18">
        <f>(D22-I22)</f>
        <v>56</v>
      </c>
      <c r="L22" s="9"/>
    </row>
    <row r="23" spans="2:12" ht="21.75" customHeight="1" x14ac:dyDescent="0.15">
      <c r="B23" s="4"/>
      <c r="C23" s="14" t="s">
        <v>4</v>
      </c>
      <c r="D23" s="55">
        <f>J11</f>
        <v>90291</v>
      </c>
      <c r="E23" s="56"/>
      <c r="F23" s="71">
        <f>SUM(F21:G22)</f>
        <v>90297</v>
      </c>
      <c r="G23" s="72"/>
      <c r="H23" s="17">
        <f>(D23-F23)</f>
        <v>-6</v>
      </c>
      <c r="I23" s="71">
        <f>SUM(I21:J22)</f>
        <v>90222</v>
      </c>
      <c r="J23" s="72"/>
      <c r="K23" s="18">
        <f>(D23-I23)</f>
        <v>69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41303</v>
      </c>
      <c r="E24" s="82"/>
      <c r="F24" s="69">
        <v>41209</v>
      </c>
      <c r="G24" s="70"/>
      <c r="H24" s="19">
        <f>(D24-F24)</f>
        <v>94</v>
      </c>
      <c r="I24" s="69">
        <v>40697</v>
      </c>
      <c r="J24" s="70"/>
      <c r="K24" s="20">
        <f>(D24-I24)</f>
        <v>606</v>
      </c>
      <c r="L24" s="9"/>
    </row>
  </sheetData>
  <mergeCells count="54">
    <mergeCell ref="C1:D1"/>
    <mergeCell ref="D24:E24"/>
    <mergeCell ref="F24:G24"/>
    <mergeCell ref="I24:J24"/>
    <mergeCell ref="D22:E22"/>
    <mergeCell ref="F22:G22"/>
    <mergeCell ref="I22:J22"/>
    <mergeCell ref="J13:K13"/>
    <mergeCell ref="D23:E23"/>
    <mergeCell ref="C14:D14"/>
    <mergeCell ref="E14:F14"/>
    <mergeCell ref="G14:I14"/>
    <mergeCell ref="J14:K14"/>
    <mergeCell ref="D20:E20"/>
    <mergeCell ref="G6:I6"/>
    <mergeCell ref="J11:K11"/>
    <mergeCell ref="F23:G23"/>
    <mergeCell ref="I23:J23"/>
    <mergeCell ref="I20:J20"/>
    <mergeCell ref="B20:C20"/>
    <mergeCell ref="J8:K8"/>
    <mergeCell ref="D21:E21"/>
    <mergeCell ref="F21:G21"/>
    <mergeCell ref="I21:J21"/>
    <mergeCell ref="G13:I13"/>
    <mergeCell ref="J12:K12"/>
    <mergeCell ref="C12:D12"/>
    <mergeCell ref="E12:F12"/>
    <mergeCell ref="G12:I12"/>
    <mergeCell ref="F20:G20"/>
    <mergeCell ref="B7:B12"/>
    <mergeCell ref="E7:F7"/>
    <mergeCell ref="G7:I7"/>
    <mergeCell ref="J7:K7"/>
    <mergeCell ref="B13:B14"/>
    <mergeCell ref="C11:D11"/>
    <mergeCell ref="E11:F11"/>
    <mergeCell ref="G11:I11"/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workbookViewId="0">
      <selection activeCell="D24" sqref="D24:E2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22</v>
      </c>
      <c r="D1" s="76"/>
      <c r="E1" s="5" t="s">
        <v>15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1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43983</v>
      </c>
      <c r="F7" s="48"/>
      <c r="G7" s="47">
        <v>1453</v>
      </c>
      <c r="H7" s="49"/>
      <c r="I7" s="44"/>
      <c r="J7" s="50">
        <f t="shared" ref="J7" si="0">(E7+G7)</f>
        <v>45436</v>
      </c>
      <c r="K7" s="46"/>
    </row>
    <row r="8" spans="2:11" ht="21.75" customHeight="1" x14ac:dyDescent="0.15">
      <c r="B8" s="78"/>
      <c r="C8" s="39" t="s">
        <v>2</v>
      </c>
      <c r="D8" s="40"/>
      <c r="E8" s="41">
        <v>12225</v>
      </c>
      <c r="F8" s="42"/>
      <c r="G8" s="41">
        <v>45</v>
      </c>
      <c r="H8" s="43"/>
      <c r="I8" s="44"/>
      <c r="J8" s="88">
        <f t="shared" ref="J8:J10" si="1">(E8+G8)</f>
        <v>12270</v>
      </c>
      <c r="K8" s="89"/>
    </row>
    <row r="9" spans="2:11" ht="21.75" customHeight="1" x14ac:dyDescent="0.15">
      <c r="B9" s="78"/>
      <c r="C9" s="39" t="s">
        <v>3</v>
      </c>
      <c r="D9" s="40"/>
      <c r="E9" s="47">
        <v>43695</v>
      </c>
      <c r="F9" s="48"/>
      <c r="G9" s="47">
        <v>1176</v>
      </c>
      <c r="H9" s="49"/>
      <c r="I9" s="44"/>
      <c r="J9" s="50">
        <f t="shared" si="1"/>
        <v>44871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14152</v>
      </c>
      <c r="F10" s="42"/>
      <c r="G10" s="41">
        <v>56</v>
      </c>
      <c r="H10" s="43"/>
      <c r="I10" s="44"/>
      <c r="J10" s="88">
        <f t="shared" si="1"/>
        <v>14208</v>
      </c>
      <c r="K10" s="89"/>
    </row>
    <row r="11" spans="2:11" ht="21.75" customHeight="1" x14ac:dyDescent="0.15">
      <c r="B11" s="78"/>
      <c r="C11" s="39" t="s">
        <v>4</v>
      </c>
      <c r="D11" s="40"/>
      <c r="E11" s="50">
        <f>E7+E9</f>
        <v>87678</v>
      </c>
      <c r="F11" s="51"/>
      <c r="G11" s="50">
        <f>G7+G9</f>
        <v>2629</v>
      </c>
      <c r="H11" s="52"/>
      <c r="I11" s="53"/>
      <c r="J11" s="50">
        <f t="shared" ref="J11:J12" si="2">(E11+G11)</f>
        <v>90307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26377</v>
      </c>
      <c r="F12" s="83"/>
      <c r="G12" s="45">
        <f>G8+G10</f>
        <v>101</v>
      </c>
      <c r="H12" s="84"/>
      <c r="I12" s="53"/>
      <c r="J12" s="45">
        <f t="shared" si="2"/>
        <v>26478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39683</v>
      </c>
      <c r="F13" s="48"/>
      <c r="G13" s="47">
        <v>1998</v>
      </c>
      <c r="H13" s="49"/>
      <c r="I13" s="44"/>
      <c r="J13" s="47">
        <v>41341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340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45436</v>
      </c>
      <c r="E21" s="56"/>
      <c r="F21" s="71">
        <v>45422</v>
      </c>
      <c r="G21" s="72"/>
      <c r="H21" s="17">
        <f>(D21-F21)</f>
        <v>14</v>
      </c>
      <c r="I21" s="71">
        <v>45433</v>
      </c>
      <c r="J21" s="72"/>
      <c r="K21" s="18">
        <f>(D21-I21)</f>
        <v>3</v>
      </c>
      <c r="L21" s="9"/>
    </row>
    <row r="22" spans="2:12" ht="21.75" customHeight="1" x14ac:dyDescent="0.15">
      <c r="B22" s="12" t="s">
        <v>6</v>
      </c>
      <c r="C22" s="14" t="s">
        <v>3</v>
      </c>
      <c r="D22" s="55">
        <f>J9</f>
        <v>44871</v>
      </c>
      <c r="E22" s="56"/>
      <c r="F22" s="71">
        <v>44869</v>
      </c>
      <c r="G22" s="72"/>
      <c r="H22" s="17">
        <f>(D22-F22)</f>
        <v>2</v>
      </c>
      <c r="I22" s="71">
        <v>44849</v>
      </c>
      <c r="J22" s="72"/>
      <c r="K22" s="18">
        <f>(D22-I22)</f>
        <v>22</v>
      </c>
      <c r="L22" s="9"/>
    </row>
    <row r="23" spans="2:12" ht="21.75" customHeight="1" x14ac:dyDescent="0.15">
      <c r="B23" s="4"/>
      <c r="C23" s="14" t="s">
        <v>4</v>
      </c>
      <c r="D23" s="55">
        <f>J11</f>
        <v>90307</v>
      </c>
      <c r="E23" s="56"/>
      <c r="F23" s="71">
        <f>SUM(F21:G22)</f>
        <v>90291</v>
      </c>
      <c r="G23" s="72"/>
      <c r="H23" s="17">
        <f>(D23-F23)</f>
        <v>16</v>
      </c>
      <c r="I23" s="71">
        <f>I21+I22</f>
        <v>90282</v>
      </c>
      <c r="J23" s="72"/>
      <c r="K23" s="18">
        <f>(D23-I23)</f>
        <v>25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41341</v>
      </c>
      <c r="E24" s="82"/>
      <c r="F24" s="69">
        <v>41303</v>
      </c>
      <c r="G24" s="70"/>
      <c r="H24" s="19">
        <f>(D24-F24)</f>
        <v>38</v>
      </c>
      <c r="I24" s="69">
        <v>40769</v>
      </c>
      <c r="J24" s="70"/>
      <c r="K24" s="20">
        <f>(D24-I24)</f>
        <v>572</v>
      </c>
      <c r="L24" s="9"/>
    </row>
  </sheetData>
  <mergeCells count="54">
    <mergeCell ref="C1:D1"/>
    <mergeCell ref="D24:E24"/>
    <mergeCell ref="F24:G24"/>
    <mergeCell ref="I24:J24"/>
    <mergeCell ref="D22:E22"/>
    <mergeCell ref="F22:G22"/>
    <mergeCell ref="I22:J22"/>
    <mergeCell ref="J13:K13"/>
    <mergeCell ref="D23:E23"/>
    <mergeCell ref="C14:D14"/>
    <mergeCell ref="E14:F14"/>
    <mergeCell ref="G14:I14"/>
    <mergeCell ref="J14:K14"/>
    <mergeCell ref="D20:E20"/>
    <mergeCell ref="G6:I6"/>
    <mergeCell ref="J11:K11"/>
    <mergeCell ref="F23:G23"/>
    <mergeCell ref="I23:J23"/>
    <mergeCell ref="I20:J20"/>
    <mergeCell ref="B20:C20"/>
    <mergeCell ref="J8:K8"/>
    <mergeCell ref="D21:E21"/>
    <mergeCell ref="F21:G21"/>
    <mergeCell ref="I21:J21"/>
    <mergeCell ref="G13:I13"/>
    <mergeCell ref="J12:K12"/>
    <mergeCell ref="C12:D12"/>
    <mergeCell ref="E12:F12"/>
    <mergeCell ref="G12:I12"/>
    <mergeCell ref="F20:G20"/>
    <mergeCell ref="B7:B12"/>
    <mergeCell ref="E7:F7"/>
    <mergeCell ref="G7:I7"/>
    <mergeCell ref="J7:K7"/>
    <mergeCell ref="B13:B14"/>
    <mergeCell ref="C11:D11"/>
    <mergeCell ref="E11:F11"/>
    <mergeCell ref="G11:I11"/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workbookViewId="0">
      <selection activeCell="D24" sqref="D24:E2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22</v>
      </c>
      <c r="D1" s="76"/>
      <c r="E1" s="5" t="s">
        <v>16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1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43983</v>
      </c>
      <c r="F7" s="48"/>
      <c r="G7" s="47">
        <v>1455</v>
      </c>
      <c r="H7" s="49"/>
      <c r="I7" s="44"/>
      <c r="J7" s="50">
        <f t="shared" ref="J7:J12" si="0">(E7+G7)</f>
        <v>45438</v>
      </c>
      <c r="K7" s="46"/>
    </row>
    <row r="8" spans="2:11" ht="21.75" customHeight="1" x14ac:dyDescent="0.15">
      <c r="B8" s="78"/>
      <c r="C8" s="39" t="s">
        <v>2</v>
      </c>
      <c r="D8" s="40"/>
      <c r="E8" s="41">
        <v>12239</v>
      </c>
      <c r="F8" s="42"/>
      <c r="G8" s="41">
        <v>45</v>
      </c>
      <c r="H8" s="43"/>
      <c r="I8" s="44"/>
      <c r="J8" s="45">
        <f t="shared" si="0"/>
        <v>12284</v>
      </c>
      <c r="K8" s="46"/>
    </row>
    <row r="9" spans="2:11" ht="21.75" customHeight="1" x14ac:dyDescent="0.15">
      <c r="B9" s="78"/>
      <c r="C9" s="39" t="s">
        <v>3</v>
      </c>
      <c r="D9" s="40"/>
      <c r="E9" s="47">
        <v>43736</v>
      </c>
      <c r="F9" s="48"/>
      <c r="G9" s="47">
        <v>1177</v>
      </c>
      <c r="H9" s="49"/>
      <c r="I9" s="44"/>
      <c r="J9" s="50">
        <f t="shared" si="0"/>
        <v>44913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14176</v>
      </c>
      <c r="F10" s="42"/>
      <c r="G10" s="41">
        <v>57</v>
      </c>
      <c r="H10" s="43"/>
      <c r="I10" s="44"/>
      <c r="J10" s="45">
        <f t="shared" si="0"/>
        <v>14233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87719</v>
      </c>
      <c r="F11" s="51"/>
      <c r="G11" s="50">
        <f>G7+G9</f>
        <v>2632</v>
      </c>
      <c r="H11" s="52"/>
      <c r="I11" s="53"/>
      <c r="J11" s="50">
        <f t="shared" si="0"/>
        <v>90351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26415</v>
      </c>
      <c r="F12" s="83"/>
      <c r="G12" s="45">
        <f>G8+G10</f>
        <v>102</v>
      </c>
      <c r="H12" s="84"/>
      <c r="I12" s="53"/>
      <c r="J12" s="45">
        <f t="shared" si="0"/>
        <v>26517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39725</v>
      </c>
      <c r="F13" s="48"/>
      <c r="G13" s="47">
        <v>1996</v>
      </c>
      <c r="H13" s="49"/>
      <c r="I13" s="44"/>
      <c r="J13" s="47">
        <v>41379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342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45438</v>
      </c>
      <c r="E21" s="56"/>
      <c r="F21" s="71">
        <v>45436</v>
      </c>
      <c r="G21" s="72"/>
      <c r="H21" s="17">
        <f>(D21-F21)</f>
        <v>2</v>
      </c>
      <c r="I21" s="71">
        <v>45497</v>
      </c>
      <c r="J21" s="72"/>
      <c r="K21" s="18">
        <f>(D21-I21)</f>
        <v>-59</v>
      </c>
      <c r="L21" s="9"/>
    </row>
    <row r="22" spans="2:12" ht="21.75" customHeight="1" x14ac:dyDescent="0.15">
      <c r="B22" s="12" t="s">
        <v>6</v>
      </c>
      <c r="C22" s="14" t="s">
        <v>3</v>
      </c>
      <c r="D22" s="55">
        <f>J9</f>
        <v>44913</v>
      </c>
      <c r="E22" s="56"/>
      <c r="F22" s="71">
        <v>44871</v>
      </c>
      <c r="G22" s="72"/>
      <c r="H22" s="17">
        <f>(D22-F22)</f>
        <v>42</v>
      </c>
      <c r="I22" s="71">
        <v>44873</v>
      </c>
      <c r="J22" s="72"/>
      <c r="K22" s="18">
        <f>(D22-I22)</f>
        <v>40</v>
      </c>
      <c r="L22" s="9"/>
    </row>
    <row r="23" spans="2:12" ht="21.75" customHeight="1" x14ac:dyDescent="0.15">
      <c r="B23" s="4"/>
      <c r="C23" s="14" t="s">
        <v>4</v>
      </c>
      <c r="D23" s="55">
        <f>J11</f>
        <v>90351</v>
      </c>
      <c r="E23" s="56"/>
      <c r="F23" s="71">
        <f>SUM(F21:G22)</f>
        <v>90307</v>
      </c>
      <c r="G23" s="72"/>
      <c r="H23" s="17">
        <f>(D23-F23)</f>
        <v>44</v>
      </c>
      <c r="I23" s="71">
        <f>SUM(I21:J22)</f>
        <v>90370</v>
      </c>
      <c r="J23" s="72"/>
      <c r="K23" s="18">
        <f>(D23-I23)</f>
        <v>-19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41379</v>
      </c>
      <c r="E24" s="82"/>
      <c r="F24" s="69">
        <v>41341</v>
      </c>
      <c r="G24" s="70"/>
      <c r="H24" s="19">
        <f>(D24-F24)</f>
        <v>38</v>
      </c>
      <c r="I24" s="69">
        <v>40853</v>
      </c>
      <c r="J24" s="70"/>
      <c r="K24" s="20">
        <f>(D24-I24)</f>
        <v>526</v>
      </c>
      <c r="L24" s="9"/>
    </row>
  </sheetData>
  <mergeCells count="54">
    <mergeCell ref="C1:D1"/>
    <mergeCell ref="D24:E24"/>
    <mergeCell ref="F24:G24"/>
    <mergeCell ref="I24:J24"/>
    <mergeCell ref="D22:E22"/>
    <mergeCell ref="F22:G22"/>
    <mergeCell ref="I22:J22"/>
    <mergeCell ref="J13:K13"/>
    <mergeCell ref="D23:E23"/>
    <mergeCell ref="C14:D14"/>
    <mergeCell ref="E14:F14"/>
    <mergeCell ref="G14:I14"/>
    <mergeCell ref="J14:K14"/>
    <mergeCell ref="D20:E20"/>
    <mergeCell ref="G6:I6"/>
    <mergeCell ref="J11:K11"/>
    <mergeCell ref="F23:G23"/>
    <mergeCell ref="I23:J23"/>
    <mergeCell ref="I20:J20"/>
    <mergeCell ref="B20:C20"/>
    <mergeCell ref="J8:K8"/>
    <mergeCell ref="D21:E21"/>
    <mergeCell ref="F21:G21"/>
    <mergeCell ref="I21:J21"/>
    <mergeCell ref="G13:I13"/>
    <mergeCell ref="J12:K12"/>
    <mergeCell ref="C12:D12"/>
    <mergeCell ref="E12:F12"/>
    <mergeCell ref="G12:I12"/>
    <mergeCell ref="F20:G20"/>
    <mergeCell ref="B13:B14"/>
    <mergeCell ref="E7:F7"/>
    <mergeCell ref="G7:I7"/>
    <mergeCell ref="J7:K7"/>
    <mergeCell ref="B7:B12"/>
    <mergeCell ref="C11:D11"/>
    <mergeCell ref="E11:F11"/>
    <mergeCell ref="G11:I11"/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topLeftCell="A13" workbookViewId="0">
      <selection activeCell="J13" sqref="J13:K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18</v>
      </c>
      <c r="D1" s="76"/>
      <c r="E1" s="5" t="s">
        <v>23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21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43978</v>
      </c>
      <c r="F7" s="48"/>
      <c r="G7" s="47">
        <v>1453</v>
      </c>
      <c r="H7" s="49"/>
      <c r="I7" s="44"/>
      <c r="J7" s="50">
        <f t="shared" ref="J7:J12" si="0">(E7+G7)</f>
        <v>45431</v>
      </c>
      <c r="K7" s="46"/>
    </row>
    <row r="8" spans="2:11" ht="21.75" customHeight="1" x14ac:dyDescent="0.15">
      <c r="B8" s="78"/>
      <c r="C8" s="39" t="s">
        <v>2</v>
      </c>
      <c r="D8" s="40"/>
      <c r="E8" s="41">
        <v>12267</v>
      </c>
      <c r="F8" s="42"/>
      <c r="G8" s="41">
        <v>44</v>
      </c>
      <c r="H8" s="43"/>
      <c r="I8" s="44"/>
      <c r="J8" s="45">
        <f t="shared" si="0"/>
        <v>12311</v>
      </c>
      <c r="K8" s="46"/>
    </row>
    <row r="9" spans="2:11" ht="21.75" customHeight="1" x14ac:dyDescent="0.15">
      <c r="B9" s="78"/>
      <c r="C9" s="39" t="s">
        <v>3</v>
      </c>
      <c r="D9" s="40"/>
      <c r="E9" s="47">
        <v>43721</v>
      </c>
      <c r="F9" s="48"/>
      <c r="G9" s="47">
        <v>1175</v>
      </c>
      <c r="H9" s="49"/>
      <c r="I9" s="44"/>
      <c r="J9" s="50">
        <f t="shared" si="0"/>
        <v>44896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14205</v>
      </c>
      <c r="F10" s="42"/>
      <c r="G10" s="41">
        <v>57</v>
      </c>
      <c r="H10" s="43"/>
      <c r="I10" s="44"/>
      <c r="J10" s="45">
        <f t="shared" si="0"/>
        <v>14262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87699</v>
      </c>
      <c r="F11" s="51"/>
      <c r="G11" s="50">
        <f>G7+G9</f>
        <v>2628</v>
      </c>
      <c r="H11" s="52"/>
      <c r="I11" s="53"/>
      <c r="J11" s="50">
        <f t="shared" si="0"/>
        <v>90327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26472</v>
      </c>
      <c r="F12" s="83"/>
      <c r="G12" s="45">
        <f>G8+G10</f>
        <v>101</v>
      </c>
      <c r="H12" s="84"/>
      <c r="I12" s="53"/>
      <c r="J12" s="45">
        <f t="shared" si="0"/>
        <v>26573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39754</v>
      </c>
      <c r="F13" s="48"/>
      <c r="G13" s="47">
        <v>1994</v>
      </c>
      <c r="H13" s="49"/>
      <c r="I13" s="44"/>
      <c r="J13" s="47">
        <v>41409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339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45431</v>
      </c>
      <c r="E21" s="56"/>
      <c r="F21" s="71">
        <v>45438</v>
      </c>
      <c r="G21" s="72"/>
      <c r="H21" s="17">
        <f>(D21-F21)</f>
        <v>-7</v>
      </c>
      <c r="I21" s="71">
        <v>45529</v>
      </c>
      <c r="J21" s="72"/>
      <c r="K21" s="18">
        <f>(D21-I21)</f>
        <v>-98</v>
      </c>
      <c r="L21" s="9"/>
    </row>
    <row r="22" spans="2:12" ht="21.75" customHeight="1" x14ac:dyDescent="0.15">
      <c r="B22" s="22" t="s">
        <v>6</v>
      </c>
      <c r="C22" s="14" t="s">
        <v>3</v>
      </c>
      <c r="D22" s="55">
        <f>J9</f>
        <v>44896</v>
      </c>
      <c r="E22" s="56"/>
      <c r="F22" s="71">
        <v>44913</v>
      </c>
      <c r="G22" s="72"/>
      <c r="H22" s="17">
        <f>(D22-F22)</f>
        <v>-17</v>
      </c>
      <c r="I22" s="71">
        <v>44896</v>
      </c>
      <c r="J22" s="72"/>
      <c r="K22" s="18">
        <f>(D22-I22)</f>
        <v>0</v>
      </c>
      <c r="L22" s="9"/>
    </row>
    <row r="23" spans="2:12" ht="21.75" customHeight="1" x14ac:dyDescent="0.15">
      <c r="B23" s="4"/>
      <c r="C23" s="14" t="s">
        <v>4</v>
      </c>
      <c r="D23" s="55">
        <f>J11</f>
        <v>90327</v>
      </c>
      <c r="E23" s="56"/>
      <c r="F23" s="71">
        <f>SUM(F21:G22)</f>
        <v>90351</v>
      </c>
      <c r="G23" s="72"/>
      <c r="H23" s="17">
        <f>(D23-F23)</f>
        <v>-24</v>
      </c>
      <c r="I23" s="71">
        <f>SUM(I21:J22)</f>
        <v>90425</v>
      </c>
      <c r="J23" s="72"/>
      <c r="K23" s="18">
        <f>(D23-I23)</f>
        <v>-98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41409</v>
      </c>
      <c r="E24" s="82"/>
      <c r="F24" s="69">
        <v>41379</v>
      </c>
      <c r="G24" s="70"/>
      <c r="H24" s="19">
        <f>(D24-F24)</f>
        <v>30</v>
      </c>
      <c r="I24" s="69">
        <v>40928</v>
      </c>
      <c r="J24" s="70"/>
      <c r="K24" s="20">
        <f>(D24-I24)</f>
        <v>481</v>
      </c>
      <c r="L24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0:C20"/>
    <mergeCell ref="D20:E20"/>
    <mergeCell ref="F20:G20"/>
    <mergeCell ref="I20:J20"/>
    <mergeCell ref="D21:E21"/>
    <mergeCell ref="F21:G21"/>
    <mergeCell ref="I21:J21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topLeftCell="A10" workbookViewId="0">
      <selection activeCell="J13" sqref="J13:K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18</v>
      </c>
      <c r="D1" s="76"/>
      <c r="E1" s="5" t="s">
        <v>24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23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43960</v>
      </c>
      <c r="F7" s="48"/>
      <c r="G7" s="47">
        <v>1466</v>
      </c>
      <c r="H7" s="49"/>
      <c r="I7" s="44"/>
      <c r="J7" s="50">
        <f t="shared" ref="J7:J12" si="0">(E7+G7)</f>
        <v>45426</v>
      </c>
      <c r="K7" s="46"/>
    </row>
    <row r="8" spans="2:11" ht="21.75" customHeight="1" x14ac:dyDescent="0.15">
      <c r="B8" s="78"/>
      <c r="C8" s="39" t="s">
        <v>2</v>
      </c>
      <c r="D8" s="40"/>
      <c r="E8" s="41">
        <v>12278</v>
      </c>
      <c r="F8" s="42"/>
      <c r="G8" s="41">
        <v>44</v>
      </c>
      <c r="H8" s="43"/>
      <c r="I8" s="44"/>
      <c r="J8" s="45">
        <f t="shared" si="0"/>
        <v>12322</v>
      </c>
      <c r="K8" s="46"/>
    </row>
    <row r="9" spans="2:11" ht="21.75" customHeight="1" x14ac:dyDescent="0.15">
      <c r="B9" s="78"/>
      <c r="C9" s="39" t="s">
        <v>3</v>
      </c>
      <c r="D9" s="40"/>
      <c r="E9" s="47">
        <v>43702</v>
      </c>
      <c r="F9" s="48"/>
      <c r="G9" s="47">
        <v>1176</v>
      </c>
      <c r="H9" s="49"/>
      <c r="I9" s="44"/>
      <c r="J9" s="50">
        <f t="shared" si="0"/>
        <v>44878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14229</v>
      </c>
      <c r="F10" s="42"/>
      <c r="G10" s="41">
        <v>57</v>
      </c>
      <c r="H10" s="43"/>
      <c r="I10" s="44"/>
      <c r="J10" s="45">
        <f t="shared" si="0"/>
        <v>14286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87662</v>
      </c>
      <c r="F11" s="51"/>
      <c r="G11" s="50">
        <f>G7+G9</f>
        <v>2642</v>
      </c>
      <c r="H11" s="52"/>
      <c r="I11" s="53"/>
      <c r="J11" s="50">
        <f t="shared" si="0"/>
        <v>90304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26507</v>
      </c>
      <c r="F12" s="83"/>
      <c r="G12" s="45">
        <f>G8+G10</f>
        <v>101</v>
      </c>
      <c r="H12" s="84"/>
      <c r="I12" s="53"/>
      <c r="J12" s="45">
        <f t="shared" si="0"/>
        <v>26608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39770</v>
      </c>
      <c r="F13" s="48"/>
      <c r="G13" s="47">
        <v>2005</v>
      </c>
      <c r="H13" s="49"/>
      <c r="I13" s="44"/>
      <c r="J13" s="47">
        <v>41437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338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45426</v>
      </c>
      <c r="E21" s="56"/>
      <c r="F21" s="71">
        <v>45431</v>
      </c>
      <c r="G21" s="72"/>
      <c r="H21" s="17">
        <f>(D21-F21)</f>
        <v>-5</v>
      </c>
      <c r="I21" s="71">
        <v>45530</v>
      </c>
      <c r="J21" s="72"/>
      <c r="K21" s="18">
        <f>(D21-I21)</f>
        <v>-104</v>
      </c>
      <c r="L21" s="9"/>
    </row>
    <row r="22" spans="2:12" ht="21.75" customHeight="1" x14ac:dyDescent="0.15">
      <c r="B22" s="24" t="s">
        <v>6</v>
      </c>
      <c r="C22" s="14" t="s">
        <v>3</v>
      </c>
      <c r="D22" s="55">
        <f>J9</f>
        <v>44878</v>
      </c>
      <c r="E22" s="56"/>
      <c r="F22" s="71">
        <v>44896</v>
      </c>
      <c r="G22" s="72"/>
      <c r="H22" s="17">
        <f>(D22-F22)</f>
        <v>-18</v>
      </c>
      <c r="I22" s="71">
        <v>44893</v>
      </c>
      <c r="J22" s="72"/>
      <c r="K22" s="18">
        <f>(D22-I22)</f>
        <v>-15</v>
      </c>
      <c r="L22" s="9"/>
    </row>
    <row r="23" spans="2:12" ht="21.75" customHeight="1" x14ac:dyDescent="0.15">
      <c r="B23" s="4"/>
      <c r="C23" s="14" t="s">
        <v>4</v>
      </c>
      <c r="D23" s="55">
        <f>J11</f>
        <v>90304</v>
      </c>
      <c r="E23" s="56"/>
      <c r="F23" s="71">
        <f>SUM(F21:G22)</f>
        <v>90327</v>
      </c>
      <c r="G23" s="72"/>
      <c r="H23" s="17">
        <f>(D23-F23)</f>
        <v>-23</v>
      </c>
      <c r="I23" s="71">
        <f>SUM(I21:J22)</f>
        <v>90423</v>
      </c>
      <c r="J23" s="72"/>
      <c r="K23" s="18">
        <f>(D23-I23)</f>
        <v>-119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41437</v>
      </c>
      <c r="E24" s="82"/>
      <c r="F24" s="69">
        <v>41409</v>
      </c>
      <c r="G24" s="70"/>
      <c r="H24" s="19">
        <f>(D24-F24)</f>
        <v>28</v>
      </c>
      <c r="I24" s="69">
        <v>40963</v>
      </c>
      <c r="J24" s="70"/>
      <c r="K24" s="20">
        <f>(D24-I24)</f>
        <v>474</v>
      </c>
      <c r="L24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0:C20"/>
    <mergeCell ref="D20:E20"/>
    <mergeCell ref="F20:G20"/>
    <mergeCell ref="I20:J20"/>
    <mergeCell ref="D21:E21"/>
    <mergeCell ref="F21:G21"/>
    <mergeCell ref="I21:J21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topLeftCell="A13" workbookViewId="0">
      <selection activeCell="F26" sqref="F26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18</v>
      </c>
      <c r="D1" s="76"/>
      <c r="E1" s="5" t="s">
        <v>25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26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43970</v>
      </c>
      <c r="F7" s="48"/>
      <c r="G7" s="47">
        <v>1462</v>
      </c>
      <c r="H7" s="49"/>
      <c r="I7" s="44"/>
      <c r="J7" s="50">
        <f t="shared" ref="J7:J12" si="0">(E7+G7)</f>
        <v>45432</v>
      </c>
      <c r="K7" s="46"/>
    </row>
    <row r="8" spans="2:11" ht="21.75" customHeight="1" x14ac:dyDescent="0.15">
      <c r="B8" s="78"/>
      <c r="C8" s="39" t="s">
        <v>2</v>
      </c>
      <c r="D8" s="40"/>
      <c r="E8" s="41">
        <v>12286</v>
      </c>
      <c r="F8" s="42"/>
      <c r="G8" s="41">
        <v>43</v>
      </c>
      <c r="H8" s="43"/>
      <c r="I8" s="44"/>
      <c r="J8" s="45">
        <f t="shared" si="0"/>
        <v>12329</v>
      </c>
      <c r="K8" s="46"/>
    </row>
    <row r="9" spans="2:11" ht="21.75" customHeight="1" x14ac:dyDescent="0.15">
      <c r="B9" s="78"/>
      <c r="C9" s="39" t="s">
        <v>3</v>
      </c>
      <c r="D9" s="40"/>
      <c r="E9" s="47">
        <v>43689</v>
      </c>
      <c r="F9" s="48"/>
      <c r="G9" s="47">
        <v>1185</v>
      </c>
      <c r="H9" s="49"/>
      <c r="I9" s="44"/>
      <c r="J9" s="50">
        <f t="shared" si="0"/>
        <v>44874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14248</v>
      </c>
      <c r="F10" s="42"/>
      <c r="G10" s="41">
        <v>58</v>
      </c>
      <c r="H10" s="43"/>
      <c r="I10" s="44"/>
      <c r="J10" s="45">
        <f t="shared" si="0"/>
        <v>14306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87659</v>
      </c>
      <c r="F11" s="51"/>
      <c r="G11" s="50">
        <f>G7+G9</f>
        <v>2647</v>
      </c>
      <c r="H11" s="52"/>
      <c r="I11" s="53"/>
      <c r="J11" s="50">
        <f t="shared" si="0"/>
        <v>90306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26534</v>
      </c>
      <c r="F12" s="83"/>
      <c r="G12" s="45">
        <f>G8+G10</f>
        <v>101</v>
      </c>
      <c r="H12" s="84"/>
      <c r="I12" s="53"/>
      <c r="J12" s="45">
        <f t="shared" si="0"/>
        <v>26635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39799</v>
      </c>
      <c r="F13" s="48"/>
      <c r="G13" s="47">
        <v>2014</v>
      </c>
      <c r="H13" s="49"/>
      <c r="I13" s="44"/>
      <c r="J13" s="47">
        <v>41472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341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45432</v>
      </c>
      <c r="E21" s="56"/>
      <c r="F21" s="71">
        <v>45426</v>
      </c>
      <c r="G21" s="72"/>
      <c r="H21" s="17">
        <f>(D21-F21)</f>
        <v>6</v>
      </c>
      <c r="I21" s="71">
        <v>45509</v>
      </c>
      <c r="J21" s="72"/>
      <c r="K21" s="18">
        <f>(D21-I21)</f>
        <v>-77</v>
      </c>
      <c r="L21" s="9"/>
    </row>
    <row r="22" spans="2:12" ht="21.75" customHeight="1" x14ac:dyDescent="0.15">
      <c r="B22" s="25" t="s">
        <v>6</v>
      </c>
      <c r="C22" s="14" t="s">
        <v>3</v>
      </c>
      <c r="D22" s="55">
        <f>J9</f>
        <v>44874</v>
      </c>
      <c r="E22" s="56"/>
      <c r="F22" s="71">
        <v>44878</v>
      </c>
      <c r="G22" s="72"/>
      <c r="H22" s="17">
        <f>(D22-F22)</f>
        <v>-4</v>
      </c>
      <c r="I22" s="71">
        <v>44898</v>
      </c>
      <c r="J22" s="72"/>
      <c r="K22" s="18">
        <f>(D22-I22)</f>
        <v>-24</v>
      </c>
      <c r="L22" s="9"/>
    </row>
    <row r="23" spans="2:12" ht="21.75" customHeight="1" x14ac:dyDescent="0.15">
      <c r="B23" s="4"/>
      <c r="C23" s="14" t="s">
        <v>4</v>
      </c>
      <c r="D23" s="55">
        <f>J11</f>
        <v>90306</v>
      </c>
      <c r="E23" s="56"/>
      <c r="F23" s="71">
        <f>SUM(F21:G22)</f>
        <v>90304</v>
      </c>
      <c r="G23" s="72"/>
      <c r="H23" s="17">
        <f>(D23-F23)</f>
        <v>2</v>
      </c>
      <c r="I23" s="71">
        <f>SUM(I21:J22)</f>
        <v>90407</v>
      </c>
      <c r="J23" s="72"/>
      <c r="K23" s="18">
        <f>(D23-I23)</f>
        <v>-101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41472</v>
      </c>
      <c r="E24" s="82"/>
      <c r="F24" s="69">
        <v>41437</v>
      </c>
      <c r="G24" s="70"/>
      <c r="H24" s="19">
        <f>(D24-F24)</f>
        <v>35</v>
      </c>
      <c r="I24" s="69">
        <v>40994</v>
      </c>
      <c r="J24" s="70"/>
      <c r="K24" s="20">
        <f>(D24-I24)</f>
        <v>478</v>
      </c>
      <c r="L24" s="9"/>
    </row>
  </sheetData>
  <mergeCells count="54">
    <mergeCell ref="D23:E23"/>
    <mergeCell ref="F23:G23"/>
    <mergeCell ref="I23:J23"/>
    <mergeCell ref="D24:E24"/>
    <mergeCell ref="F24:G24"/>
    <mergeCell ref="I24:J24"/>
    <mergeCell ref="D21:E21"/>
    <mergeCell ref="F21:G21"/>
    <mergeCell ref="I21:J21"/>
    <mergeCell ref="D22:E22"/>
    <mergeCell ref="F22:G22"/>
    <mergeCell ref="I22:J22"/>
    <mergeCell ref="J14:K14"/>
    <mergeCell ref="B20:C20"/>
    <mergeCell ref="D20:E20"/>
    <mergeCell ref="F20:G20"/>
    <mergeCell ref="I20:J20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workbookViewId="0">
      <selection activeCell="Q22" sqref="Q22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18</v>
      </c>
      <c r="D1" s="76"/>
      <c r="E1" s="5" t="s">
        <v>26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27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43955</v>
      </c>
      <c r="F7" s="48"/>
      <c r="G7" s="47">
        <v>1472</v>
      </c>
      <c r="H7" s="49"/>
      <c r="I7" s="44"/>
      <c r="J7" s="50">
        <f t="shared" ref="J7:J12" si="0">(E7+G7)</f>
        <v>45427</v>
      </c>
      <c r="K7" s="46"/>
    </row>
    <row r="8" spans="2:11" ht="21.75" customHeight="1" x14ac:dyDescent="0.15">
      <c r="B8" s="78"/>
      <c r="C8" s="39" t="s">
        <v>2</v>
      </c>
      <c r="D8" s="40"/>
      <c r="E8" s="41">
        <v>12285</v>
      </c>
      <c r="F8" s="42"/>
      <c r="G8" s="41">
        <v>43</v>
      </c>
      <c r="H8" s="43"/>
      <c r="I8" s="44"/>
      <c r="J8" s="45">
        <f t="shared" si="0"/>
        <v>12328</v>
      </c>
      <c r="K8" s="46"/>
    </row>
    <row r="9" spans="2:11" ht="21.75" customHeight="1" x14ac:dyDescent="0.15">
      <c r="B9" s="78"/>
      <c r="C9" s="39" t="s">
        <v>3</v>
      </c>
      <c r="D9" s="40"/>
      <c r="E9" s="47">
        <v>43705</v>
      </c>
      <c r="F9" s="48"/>
      <c r="G9" s="47">
        <v>1182</v>
      </c>
      <c r="H9" s="49"/>
      <c r="I9" s="44"/>
      <c r="J9" s="50">
        <f t="shared" si="0"/>
        <v>44887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14271</v>
      </c>
      <c r="F10" s="42"/>
      <c r="G10" s="41">
        <v>57</v>
      </c>
      <c r="H10" s="43"/>
      <c r="I10" s="44"/>
      <c r="J10" s="45">
        <f t="shared" si="0"/>
        <v>14328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87660</v>
      </c>
      <c r="F11" s="51"/>
      <c r="G11" s="50">
        <f>G7+G9</f>
        <v>2654</v>
      </c>
      <c r="H11" s="52"/>
      <c r="I11" s="53"/>
      <c r="J11" s="50">
        <f t="shared" si="0"/>
        <v>90314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26556</v>
      </c>
      <c r="F12" s="83"/>
      <c r="G12" s="45">
        <f>G8+G10</f>
        <v>100</v>
      </c>
      <c r="H12" s="84"/>
      <c r="I12" s="53"/>
      <c r="J12" s="45">
        <f t="shared" si="0"/>
        <v>26656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39812</v>
      </c>
      <c r="F13" s="48"/>
      <c r="G13" s="47">
        <v>2014</v>
      </c>
      <c r="H13" s="49"/>
      <c r="I13" s="44"/>
      <c r="J13" s="47">
        <v>41487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339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45427</v>
      </c>
      <c r="E21" s="56"/>
      <c r="F21" s="71">
        <v>45432</v>
      </c>
      <c r="G21" s="72"/>
      <c r="H21" s="17">
        <f>(D21-F21)</f>
        <v>-5</v>
      </c>
      <c r="I21" s="71">
        <v>45502</v>
      </c>
      <c r="J21" s="72"/>
      <c r="K21" s="18">
        <f>(D21-I21)</f>
        <v>-75</v>
      </c>
      <c r="L21" s="9"/>
    </row>
    <row r="22" spans="2:12" ht="21.75" customHeight="1" x14ac:dyDescent="0.15">
      <c r="B22" s="28" t="s">
        <v>6</v>
      </c>
      <c r="C22" s="14" t="s">
        <v>3</v>
      </c>
      <c r="D22" s="55">
        <f>J9</f>
        <v>44887</v>
      </c>
      <c r="E22" s="56"/>
      <c r="F22" s="71">
        <v>44874</v>
      </c>
      <c r="G22" s="72"/>
      <c r="H22" s="17">
        <f>(D22-F22)</f>
        <v>13</v>
      </c>
      <c r="I22" s="71">
        <v>44881</v>
      </c>
      <c r="J22" s="72"/>
      <c r="K22" s="18">
        <f>(D22-I22)</f>
        <v>6</v>
      </c>
      <c r="L22" s="9"/>
    </row>
    <row r="23" spans="2:12" ht="21.75" customHeight="1" x14ac:dyDescent="0.15">
      <c r="B23" s="4"/>
      <c r="C23" s="14" t="s">
        <v>4</v>
      </c>
      <c r="D23" s="55">
        <f>J11</f>
        <v>90314</v>
      </c>
      <c r="E23" s="56"/>
      <c r="F23" s="71">
        <f>SUM(F21:G22)</f>
        <v>90306</v>
      </c>
      <c r="G23" s="72"/>
      <c r="H23" s="17">
        <f>(D23-F23)</f>
        <v>8</v>
      </c>
      <c r="I23" s="71">
        <f>SUM(I21:J22)</f>
        <v>90383</v>
      </c>
      <c r="J23" s="72"/>
      <c r="K23" s="18">
        <f>(D23-I23)</f>
        <v>-69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41487</v>
      </c>
      <c r="E24" s="82"/>
      <c r="F24" s="69">
        <v>41472</v>
      </c>
      <c r="G24" s="70"/>
      <c r="H24" s="19">
        <f>(D24-F24)</f>
        <v>15</v>
      </c>
      <c r="I24" s="69">
        <v>40999</v>
      </c>
      <c r="J24" s="70"/>
      <c r="K24" s="20">
        <f>(D24-I24)</f>
        <v>488</v>
      </c>
      <c r="L24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0:C20"/>
    <mergeCell ref="D20:E20"/>
    <mergeCell ref="F20:G20"/>
    <mergeCell ref="I20:J20"/>
    <mergeCell ref="D21:E21"/>
    <mergeCell ref="F21:G21"/>
    <mergeCell ref="I21:J21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workbookViewId="0">
      <selection activeCell="C1" sqref="C1:D1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75" t="s">
        <v>18</v>
      </c>
      <c r="D1" s="76"/>
      <c r="E1" s="5" t="s">
        <v>27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0"/>
      <c r="C6" s="85"/>
      <c r="D6" s="86"/>
      <c r="E6" s="37" t="s">
        <v>12</v>
      </c>
      <c r="F6" s="66"/>
      <c r="G6" s="37" t="s">
        <v>13</v>
      </c>
      <c r="H6" s="87"/>
      <c r="I6" s="66"/>
      <c r="J6" s="37" t="s">
        <v>11</v>
      </c>
      <c r="K6" s="38"/>
    </row>
    <row r="7" spans="2:11" ht="21.75" customHeight="1" x14ac:dyDescent="0.15">
      <c r="B7" s="77" t="s">
        <v>6</v>
      </c>
      <c r="C7" s="39" t="s">
        <v>1</v>
      </c>
      <c r="D7" s="40"/>
      <c r="E7" s="47">
        <v>43949</v>
      </c>
      <c r="F7" s="48"/>
      <c r="G7" s="47">
        <v>1461</v>
      </c>
      <c r="H7" s="49"/>
      <c r="I7" s="44"/>
      <c r="J7" s="50">
        <f t="shared" ref="J7:J12" si="0">(E7+G7)</f>
        <v>45410</v>
      </c>
      <c r="K7" s="46"/>
    </row>
    <row r="8" spans="2:11" ht="21.75" customHeight="1" x14ac:dyDescent="0.15">
      <c r="B8" s="78"/>
      <c r="C8" s="39" t="s">
        <v>2</v>
      </c>
      <c r="D8" s="40"/>
      <c r="E8" s="41">
        <v>12277</v>
      </c>
      <c r="F8" s="42"/>
      <c r="G8" s="41">
        <v>44</v>
      </c>
      <c r="H8" s="43"/>
      <c r="I8" s="44"/>
      <c r="J8" s="45">
        <f t="shared" si="0"/>
        <v>12321</v>
      </c>
      <c r="K8" s="46"/>
    </row>
    <row r="9" spans="2:11" ht="21.75" customHeight="1" x14ac:dyDescent="0.15">
      <c r="B9" s="78"/>
      <c r="C9" s="39" t="s">
        <v>3</v>
      </c>
      <c r="D9" s="40"/>
      <c r="E9" s="47">
        <v>43722</v>
      </c>
      <c r="F9" s="48"/>
      <c r="G9" s="47">
        <v>1175</v>
      </c>
      <c r="H9" s="49"/>
      <c r="I9" s="44"/>
      <c r="J9" s="50">
        <f t="shared" si="0"/>
        <v>44897</v>
      </c>
      <c r="K9" s="46"/>
    </row>
    <row r="10" spans="2:11" ht="21.75" customHeight="1" x14ac:dyDescent="0.15">
      <c r="B10" s="78"/>
      <c r="C10" s="39" t="s">
        <v>2</v>
      </c>
      <c r="D10" s="40"/>
      <c r="E10" s="41">
        <v>14289</v>
      </c>
      <c r="F10" s="42"/>
      <c r="G10" s="41">
        <v>58</v>
      </c>
      <c r="H10" s="43"/>
      <c r="I10" s="44"/>
      <c r="J10" s="45">
        <f t="shared" si="0"/>
        <v>14347</v>
      </c>
      <c r="K10" s="46"/>
    </row>
    <row r="11" spans="2:11" ht="21.75" customHeight="1" x14ac:dyDescent="0.15">
      <c r="B11" s="78"/>
      <c r="C11" s="39" t="s">
        <v>4</v>
      </c>
      <c r="D11" s="40"/>
      <c r="E11" s="50">
        <f>E7+E9</f>
        <v>87671</v>
      </c>
      <c r="F11" s="51"/>
      <c r="G11" s="50">
        <f>G7+G9</f>
        <v>2636</v>
      </c>
      <c r="H11" s="52"/>
      <c r="I11" s="53"/>
      <c r="J11" s="50">
        <f t="shared" si="0"/>
        <v>90307</v>
      </c>
      <c r="K11" s="46"/>
    </row>
    <row r="12" spans="2:11" ht="21.75" customHeight="1" x14ac:dyDescent="0.15">
      <c r="B12" s="79"/>
      <c r="C12" s="39" t="s">
        <v>2</v>
      </c>
      <c r="D12" s="40"/>
      <c r="E12" s="45">
        <f>E8+E10</f>
        <v>26566</v>
      </c>
      <c r="F12" s="83"/>
      <c r="G12" s="45">
        <f>G8+G10</f>
        <v>102</v>
      </c>
      <c r="H12" s="84"/>
      <c r="I12" s="53"/>
      <c r="J12" s="45">
        <f t="shared" si="0"/>
        <v>26668</v>
      </c>
      <c r="K12" s="46"/>
    </row>
    <row r="13" spans="2:11" ht="21.75" customHeight="1" x14ac:dyDescent="0.15">
      <c r="B13" s="77" t="s">
        <v>7</v>
      </c>
      <c r="C13" s="15"/>
      <c r="D13" s="16"/>
      <c r="E13" s="47">
        <v>39832</v>
      </c>
      <c r="F13" s="48"/>
      <c r="G13" s="47">
        <v>1988</v>
      </c>
      <c r="H13" s="49"/>
      <c r="I13" s="44"/>
      <c r="J13" s="47">
        <v>41478</v>
      </c>
      <c r="K13" s="54"/>
    </row>
    <row r="14" spans="2:11" ht="21.75" customHeight="1" thickBot="1" x14ac:dyDescent="0.2">
      <c r="B14" s="80"/>
      <c r="C14" s="57" t="s">
        <v>5</v>
      </c>
      <c r="D14" s="58"/>
      <c r="E14" s="59"/>
      <c r="F14" s="60"/>
      <c r="G14" s="61">
        <f>E13+G13-J13</f>
        <v>342</v>
      </c>
      <c r="H14" s="62"/>
      <c r="I14" s="63"/>
      <c r="J14" s="64"/>
      <c r="K14" s="65"/>
    </row>
    <row r="16" spans="2:11" x14ac:dyDescent="0.15">
      <c r="C16" s="7" t="s">
        <v>10</v>
      </c>
      <c r="D16" s="7"/>
    </row>
    <row r="17" spans="2:12" ht="45" customHeight="1" x14ac:dyDescent="0.15"/>
    <row r="18" spans="2:12" ht="18.75" customHeight="1" x14ac:dyDescent="0.2">
      <c r="B18" s="2" t="s">
        <v>8</v>
      </c>
    </row>
    <row r="19" spans="2:12" ht="27.75" customHeight="1" thickBot="1" x14ac:dyDescent="0.2"/>
    <row r="20" spans="2:12" ht="21.75" customHeight="1" x14ac:dyDescent="0.15">
      <c r="B20" s="67"/>
      <c r="C20" s="68"/>
      <c r="D20" s="37" t="s">
        <v>19</v>
      </c>
      <c r="E20" s="66"/>
      <c r="F20" s="37" t="s">
        <v>20</v>
      </c>
      <c r="G20" s="66"/>
      <c r="H20" s="10" t="s">
        <v>9</v>
      </c>
      <c r="I20" s="73" t="s">
        <v>21</v>
      </c>
      <c r="J20" s="74"/>
      <c r="K20" s="11" t="s">
        <v>9</v>
      </c>
      <c r="L20" s="8"/>
    </row>
    <row r="21" spans="2:12" ht="21.75" customHeight="1" x14ac:dyDescent="0.15">
      <c r="B21" s="3"/>
      <c r="C21" s="14" t="s">
        <v>1</v>
      </c>
      <c r="D21" s="55">
        <f>J7</f>
        <v>45410</v>
      </c>
      <c r="E21" s="56"/>
      <c r="F21" s="71">
        <v>45427</v>
      </c>
      <c r="G21" s="72"/>
      <c r="H21" s="17">
        <f>(D21-F21)</f>
        <v>-17</v>
      </c>
      <c r="I21" s="71">
        <v>45517</v>
      </c>
      <c r="J21" s="72"/>
      <c r="K21" s="18">
        <f>(D21-I21)</f>
        <v>-107</v>
      </c>
      <c r="L21" s="9"/>
    </row>
    <row r="22" spans="2:12" ht="21.75" customHeight="1" x14ac:dyDescent="0.15">
      <c r="B22" s="29" t="s">
        <v>6</v>
      </c>
      <c r="C22" s="14" t="s">
        <v>3</v>
      </c>
      <c r="D22" s="55">
        <f>J9</f>
        <v>44897</v>
      </c>
      <c r="E22" s="56"/>
      <c r="F22" s="71">
        <v>44887</v>
      </c>
      <c r="G22" s="72"/>
      <c r="H22" s="17">
        <f>(D22-F22)</f>
        <v>10</v>
      </c>
      <c r="I22" s="71">
        <v>44890</v>
      </c>
      <c r="J22" s="72"/>
      <c r="K22" s="18">
        <f>(D22-I22)</f>
        <v>7</v>
      </c>
      <c r="L22" s="9"/>
    </row>
    <row r="23" spans="2:12" ht="21.75" customHeight="1" x14ac:dyDescent="0.15">
      <c r="B23" s="4"/>
      <c r="C23" s="14" t="s">
        <v>4</v>
      </c>
      <c r="D23" s="55">
        <f>J11</f>
        <v>90307</v>
      </c>
      <c r="E23" s="56"/>
      <c r="F23" s="71">
        <v>90314</v>
      </c>
      <c r="G23" s="72"/>
      <c r="H23" s="17">
        <f>(D23-F23)</f>
        <v>-7</v>
      </c>
      <c r="I23" s="71">
        <v>90407</v>
      </c>
      <c r="J23" s="72"/>
      <c r="K23" s="18">
        <f>(D23-I23)</f>
        <v>-100</v>
      </c>
      <c r="L23" s="9"/>
    </row>
    <row r="24" spans="2:12" ht="21.75" customHeight="1" thickBot="1" x14ac:dyDescent="0.2">
      <c r="B24" s="13" t="s">
        <v>7</v>
      </c>
      <c r="C24" s="6"/>
      <c r="D24" s="81">
        <f>J13</f>
        <v>41478</v>
      </c>
      <c r="E24" s="82"/>
      <c r="F24" s="69">
        <v>41487</v>
      </c>
      <c r="G24" s="70"/>
      <c r="H24" s="19">
        <f>(D24-F24)</f>
        <v>-9</v>
      </c>
      <c r="I24" s="69">
        <v>41044</v>
      </c>
      <c r="J24" s="70"/>
      <c r="K24" s="20">
        <f>(D24-I24)</f>
        <v>434</v>
      </c>
      <c r="L24" s="9"/>
    </row>
  </sheetData>
  <mergeCells count="54">
    <mergeCell ref="D23:E23"/>
    <mergeCell ref="F23:G23"/>
    <mergeCell ref="I23:J23"/>
    <mergeCell ref="D24:E24"/>
    <mergeCell ref="F24:G24"/>
    <mergeCell ref="I24:J24"/>
    <mergeCell ref="D21:E21"/>
    <mergeCell ref="F21:G21"/>
    <mergeCell ref="I21:J21"/>
    <mergeCell ref="D22:E22"/>
    <mergeCell ref="F22:G22"/>
    <mergeCell ref="I22:J22"/>
    <mergeCell ref="J14:K14"/>
    <mergeCell ref="B20:C20"/>
    <mergeCell ref="D20:E20"/>
    <mergeCell ref="F20:G20"/>
    <mergeCell ref="I20:J20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矢部 かおる</dc:creator>
  <cp:lastModifiedBy>矢部 かおる</cp:lastModifiedBy>
  <cp:lastPrinted>2022-03-01T06:28:35Z</cp:lastPrinted>
  <dcterms:created xsi:type="dcterms:W3CDTF">2001-04-05T04:30:39Z</dcterms:created>
  <dcterms:modified xsi:type="dcterms:W3CDTF">2022-03-01T06:29:29Z</dcterms:modified>
</cp:coreProperties>
</file>