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９月" sheetId="6" r:id="rId6"/>
    <sheet name="10月" sheetId="7" r:id="rId7"/>
    <sheet name="11月" sheetId="8" r:id="rId8"/>
    <sheet name="12月" sheetId="9" r:id="rId9"/>
    <sheet name="１月" sheetId="10" r:id="rId10"/>
    <sheet name="2月" sheetId="11" r:id="rId11"/>
    <sheet name="3月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<sst xmlns="http://schemas.openxmlformats.org/spreadsheetml/2006/main" count="324" uniqueCount="32">
  <si>
    <t>人口及び世帯数</t>
  </si>
  <si>
    <t>男</t>
  </si>
  <si>
    <t>（内高齢者）</t>
  </si>
  <si>
    <t>女</t>
  </si>
  <si>
    <t>計</t>
  </si>
  <si>
    <t>（内混合世帯）</t>
  </si>
  <si>
    <t>人口</t>
  </si>
  <si>
    <t>世帯数</t>
  </si>
  <si>
    <t>人口・世帯数の推移</t>
  </si>
  <si>
    <t>増減</t>
  </si>
  <si>
    <t>当月人口</t>
  </si>
  <si>
    <t>前月人口</t>
  </si>
  <si>
    <t>※　高齢者人口は、それぞれ65歳以上の人口を再掲</t>
  </si>
  <si>
    <t>前年同月人口</t>
  </si>
  <si>
    <t>合  計</t>
  </si>
  <si>
    <t>日本人</t>
  </si>
  <si>
    <t>外国人</t>
  </si>
  <si>
    <t>平成３１</t>
  </si>
  <si>
    <t>年４月１日　　人口世帯統計表</t>
  </si>
  <si>
    <t>令和元</t>
  </si>
  <si>
    <t>年５月１日　　人口世帯統計表</t>
  </si>
  <si>
    <t>年６月１日　　人口世帯統計表</t>
  </si>
  <si>
    <t>年７月１日　　人口世帯統計表</t>
  </si>
  <si>
    <t>年８月１日　　人口世帯統計表</t>
  </si>
  <si>
    <t>年９月１日　　人口世帯統計表</t>
  </si>
  <si>
    <t>年１０月１日　　人口世帯統計表</t>
  </si>
  <si>
    <t>年１１月１日　　人口世帯統計表</t>
  </si>
  <si>
    <t>年１２月１日　　人口世帯統計表</t>
  </si>
  <si>
    <t>令和２</t>
  </si>
  <si>
    <t>年１月１日　　人口世帯統計表</t>
  </si>
  <si>
    <t>年２月１日　　人口世帯統計表</t>
  </si>
  <si>
    <t>年３月１日　　人口世帯統計表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</si>
</sst>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176" fontId="0" fillId="0" borderId="18" xfId="0" applyNumberFormat="1" applyBorder="1" applyAlignment="1" applyProtection="1">
      <alignment horizontal="right" vertical="center"/>
      <protection/>
    </xf>
    <xf numFmtId="176" fontId="0" fillId="0" borderId="23" xfId="0" applyNumberFormat="1" applyBorder="1" applyAlignment="1" applyProtection="1">
      <alignment horizontal="right" vertical="center"/>
      <protection/>
    </xf>
    <xf numFmtId="176" fontId="0" fillId="0" borderId="24" xfId="0" applyNumberFormat="1" applyBorder="1" applyAlignment="1" applyProtection="1">
      <alignment horizontal="right" vertical="center"/>
      <protection/>
    </xf>
    <xf numFmtId="176" fontId="0" fillId="0" borderId="25" xfId="0" applyNumberFormat="1" applyBorder="1" applyAlignment="1" applyProtection="1">
      <alignment horizontal="right" vertical="center"/>
      <protection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176" fontId="0" fillId="33" borderId="26" xfId="0" applyNumberFormat="1" applyFill="1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right" vertical="center"/>
      <protection/>
    </xf>
    <xf numFmtId="176" fontId="0" fillId="0" borderId="26" xfId="0" applyNumberFormat="1" applyBorder="1" applyAlignment="1" applyProtection="1">
      <alignment horizontal="right" vertical="center"/>
      <protection/>
    </xf>
    <xf numFmtId="176" fontId="0" fillId="0" borderId="22" xfId="0" applyNumberFormat="1" applyBorder="1" applyAlignment="1" applyProtection="1">
      <alignment horizontal="right" vertical="center"/>
      <protection/>
    </xf>
    <xf numFmtId="176" fontId="0" fillId="33" borderId="27" xfId="0" applyNumberFormat="1" applyFill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horizontal="right" vertical="center"/>
      <protection/>
    </xf>
    <xf numFmtId="176" fontId="0" fillId="0" borderId="27" xfId="0" applyNumberFormat="1" applyBorder="1" applyAlignment="1" applyProtection="1">
      <alignment horizontal="right" vertical="center"/>
      <protection/>
    </xf>
    <xf numFmtId="176" fontId="0" fillId="0" borderId="28" xfId="0" applyNumberFormat="1" applyBorder="1" applyAlignment="1" applyProtection="1">
      <alignment horizontal="right" vertical="center"/>
      <protection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6" fontId="0" fillId="33" borderId="27" xfId="0" applyNumberFormat="1" applyFill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176" fontId="0" fillId="33" borderId="27" xfId="0" applyNumberFormat="1" applyFill="1" applyBorder="1" applyAlignment="1" applyProtection="1">
      <alignment horizontal="right" vertical="center"/>
      <protection locked="0"/>
    </xf>
    <xf numFmtId="176" fontId="0" fillId="33" borderId="28" xfId="0" applyNumberFormat="1" applyFill="1" applyBorder="1" applyAlignment="1" applyProtection="1">
      <alignment horizontal="right" vertical="center"/>
      <protection locked="0"/>
    </xf>
    <xf numFmtId="176" fontId="0" fillId="33" borderId="32" xfId="0" applyNumberFormat="1" applyFill="1" applyBorder="1" applyAlignment="1" applyProtection="1">
      <alignment horizontal="right" vertical="center"/>
      <protection locked="0"/>
    </xf>
    <xf numFmtId="0" fontId="0" fillId="0" borderId="28" xfId="0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horizontal="right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26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26" xfId="0" applyNumberFormat="1" applyBorder="1" applyAlignment="1" applyProtection="1">
      <alignment horizontal="right" vertical="center"/>
      <protection locked="0"/>
    </xf>
    <xf numFmtId="176" fontId="0" fillId="0" borderId="35" xfId="0" applyNumberFormat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0" fontId="0" fillId="0" borderId="26" xfId="0" applyBorder="1" applyAlignment="1">
      <alignment horizontal="center"/>
    </xf>
    <xf numFmtId="0" fontId="0" fillId="0" borderId="36" xfId="0" applyBorder="1" applyAlignment="1">
      <alignment horizontal="center"/>
    </xf>
    <xf numFmtId="176" fontId="0" fillId="0" borderId="27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28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176" fontId="0" fillId="0" borderId="27" xfId="0" applyNumberFormat="1" applyBorder="1" applyAlignment="1" applyProtection="1">
      <alignment horizontal="right" vertical="center"/>
      <protection locked="0"/>
    </xf>
    <xf numFmtId="176" fontId="0" fillId="0" borderId="28" xfId="0" applyNumberFormat="1" applyBorder="1" applyAlignment="1" applyProtection="1">
      <alignment horizontal="right" vertical="center"/>
      <protection locked="0"/>
    </xf>
    <xf numFmtId="176" fontId="0" fillId="0" borderId="32" xfId="0" applyNumberForma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30" xfId="0" applyBorder="1" applyAlignment="1">
      <alignment/>
    </xf>
    <xf numFmtId="0" fontId="0" fillId="0" borderId="39" xfId="0" applyBorder="1" applyAlignment="1">
      <alignment horizontal="center" vertical="center"/>
    </xf>
    <xf numFmtId="176" fontId="0" fillId="33" borderId="28" xfId="0" applyNumberFormat="1" applyFill="1" applyBorder="1" applyAlignment="1">
      <alignment horizontal="right" vertical="center"/>
    </xf>
    <xf numFmtId="176" fontId="0" fillId="33" borderId="32" xfId="0" applyNumberForma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76" fontId="0" fillId="33" borderId="31" xfId="0" applyNumberFormat="1" applyFill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33" borderId="31" xfId="0" applyNumberFormat="1" applyFill="1" applyBorder="1" applyAlignment="1" applyProtection="1">
      <alignment horizontal="right" vertical="center"/>
      <protection locked="0"/>
    </xf>
    <xf numFmtId="176" fontId="0" fillId="0" borderId="22" xfId="0" applyNumberFormat="1" applyBorder="1" applyAlignment="1" applyProtection="1">
      <alignment horizontal="right" vertical="center"/>
      <protection locked="0"/>
    </xf>
    <xf numFmtId="176" fontId="0" fillId="33" borderId="28" xfId="0" applyNumberFormat="1" applyFill="1" applyBorder="1" applyAlignment="1" applyProtection="1">
      <alignment horizontal="right" vertical="center"/>
      <protection/>
    </xf>
    <xf numFmtId="176" fontId="0" fillId="33" borderId="22" xfId="0" applyNumberFormat="1" applyFill="1" applyBorder="1" applyAlignment="1" applyProtection="1">
      <alignment horizontal="right" vertical="center"/>
      <protection/>
    </xf>
    <xf numFmtId="176" fontId="0" fillId="0" borderId="26" xfId="0" applyNumberFormat="1" applyFill="1" applyBorder="1" applyAlignment="1" applyProtection="1">
      <alignment horizontal="right" vertical="center"/>
      <protection/>
    </xf>
    <xf numFmtId="0" fontId="0" fillId="0" borderId="22" xfId="0" applyFill="1" applyBorder="1" applyAlignment="1" applyProtection="1">
      <alignment horizontal="right" vertical="center"/>
      <protection/>
    </xf>
    <xf numFmtId="176" fontId="0" fillId="0" borderId="27" xfId="0" applyNumberFormat="1" applyFill="1" applyBorder="1" applyAlignment="1" applyProtection="1">
      <alignment horizontal="right" vertical="center"/>
      <protection/>
    </xf>
    <xf numFmtId="0" fontId="0" fillId="0" borderId="28" xfId="0" applyFill="1" applyBorder="1" applyAlignment="1" applyProtection="1">
      <alignment horizontal="right" vertical="center"/>
      <protection/>
    </xf>
    <xf numFmtId="176" fontId="0" fillId="0" borderId="28" xfId="0" applyNumberFormat="1" applyFill="1" applyBorder="1" applyAlignment="1" applyProtection="1">
      <alignment horizontal="right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176" fontId="0" fillId="0" borderId="26" xfId="0" applyNumberFormat="1" applyBorder="1" applyAlignment="1" applyProtection="1">
      <alignment horizontal="center"/>
      <protection/>
    </xf>
    <xf numFmtId="176" fontId="0" fillId="0" borderId="22" xfId="0" applyNumberForma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0&#24066;&#27665;&#35506;\092&#20303;&#27665;&#35352;&#37682;\01&#20303;&#22522;&#32207;&#25324;\040&#32113;&#35336;\00002-01&#36039;&#12288;&#24066;&#27665;&#20418;&#20316;&#25104;&#32113;&#35336;&#36039;&#26009;~~99\&#20154;&#21475;&#19990;&#24111;&#32113;&#35336;&#34920;%20&#26376;&#21029;(H30)1&#26522;&#3044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31&#24066;&#27665;&#35506;\092&#20303;&#27665;&#35352;&#37682;\01&#20303;&#22522;&#32207;&#25324;\040&#32113;&#35336;\00002-01&#36039;&#12288;&#24066;&#27665;&#20418;&#20316;&#25104;&#32113;&#35336;&#36039;&#26009;~~99\&#20154;&#21475;&#19990;&#24111;&#32113;&#35336;&#34920;&#12288;&#26376;&#21029;&#65288;H31)1&#26522;&#3044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</sheetNames>
    <sheetDataSet>
      <sheetData sheetId="0">
        <row r="21">
          <cell r="D21">
            <v>45261</v>
          </cell>
        </row>
        <row r="22">
          <cell r="D22">
            <v>44772</v>
          </cell>
        </row>
        <row r="24">
          <cell r="D24">
            <v>39315</v>
          </cell>
        </row>
      </sheetData>
      <sheetData sheetId="1">
        <row r="21">
          <cell r="D21">
            <v>45311</v>
          </cell>
        </row>
        <row r="22">
          <cell r="D22">
            <v>44841</v>
          </cell>
        </row>
        <row r="24">
          <cell r="I24">
            <v>38867</v>
          </cell>
        </row>
      </sheetData>
      <sheetData sheetId="11">
        <row r="21">
          <cell r="D21">
            <v>45358</v>
          </cell>
        </row>
        <row r="22">
          <cell r="D22">
            <v>44882</v>
          </cell>
        </row>
        <row r="24">
          <cell r="D24">
            <v>39906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</sheetNames>
    <sheetDataSet>
      <sheetData sheetId="0">
        <row r="21">
          <cell r="D21">
            <v>45355</v>
          </cell>
        </row>
        <row r="22">
          <cell r="D22">
            <v>44852</v>
          </cell>
        </row>
        <row r="23">
          <cell r="D23">
            <v>90207</v>
          </cell>
        </row>
        <row r="24">
          <cell r="D24">
            <v>40026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4" sqref="A4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>
      <c r="C1" s="7" t="s">
        <v>17</v>
      </c>
      <c r="D1" s="7"/>
      <c r="E1" s="7" t="s">
        <v>18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8"/>
      <c r="D6" s="69"/>
      <c r="E6" s="34" t="s">
        <v>15</v>
      </c>
      <c r="F6" s="35"/>
      <c r="G6" s="34" t="s">
        <v>16</v>
      </c>
      <c r="H6" s="70"/>
      <c r="I6" s="35"/>
      <c r="J6" s="34" t="s">
        <v>14</v>
      </c>
      <c r="K6" s="60"/>
    </row>
    <row r="7" spans="2:11" ht="21.75" customHeight="1">
      <c r="B7" s="64" t="s">
        <v>6</v>
      </c>
      <c r="C7" s="55" t="s">
        <v>1</v>
      </c>
      <c r="D7" s="56"/>
      <c r="E7" s="40">
        <v>44090</v>
      </c>
      <c r="F7" s="41"/>
      <c r="G7" s="40">
        <v>1265</v>
      </c>
      <c r="H7" s="42"/>
      <c r="I7" s="43"/>
      <c r="J7" s="38">
        <f aca="true" t="shared" si="0" ref="J7:J12">(E7+G7)</f>
        <v>45355</v>
      </c>
      <c r="K7" s="39"/>
    </row>
    <row r="8" spans="2:11" ht="21.75" customHeight="1">
      <c r="B8" s="66"/>
      <c r="C8" s="55" t="s">
        <v>2</v>
      </c>
      <c r="D8" s="56"/>
      <c r="E8" s="61">
        <v>11781</v>
      </c>
      <c r="F8" s="62"/>
      <c r="G8" s="61">
        <v>33</v>
      </c>
      <c r="H8" s="63"/>
      <c r="I8" s="43"/>
      <c r="J8" s="54">
        <f t="shared" si="0"/>
        <v>11814</v>
      </c>
      <c r="K8" s="39"/>
    </row>
    <row r="9" spans="2:11" ht="21.75" customHeight="1">
      <c r="B9" s="66"/>
      <c r="C9" s="55" t="s">
        <v>3</v>
      </c>
      <c r="D9" s="56"/>
      <c r="E9" s="40">
        <v>43834</v>
      </c>
      <c r="F9" s="41"/>
      <c r="G9" s="40">
        <v>1018</v>
      </c>
      <c r="H9" s="42"/>
      <c r="I9" s="43"/>
      <c r="J9" s="38">
        <f t="shared" si="0"/>
        <v>44852</v>
      </c>
      <c r="K9" s="39"/>
    </row>
    <row r="10" spans="2:11" ht="21.75" customHeight="1">
      <c r="B10" s="66"/>
      <c r="C10" s="55" t="s">
        <v>2</v>
      </c>
      <c r="D10" s="56"/>
      <c r="E10" s="61">
        <v>13601</v>
      </c>
      <c r="F10" s="62"/>
      <c r="G10" s="61">
        <v>38</v>
      </c>
      <c r="H10" s="63"/>
      <c r="I10" s="43"/>
      <c r="J10" s="54">
        <f t="shared" si="0"/>
        <v>13639</v>
      </c>
      <c r="K10" s="39"/>
    </row>
    <row r="11" spans="2:11" ht="21.75" customHeight="1">
      <c r="B11" s="66"/>
      <c r="C11" s="55" t="s">
        <v>4</v>
      </c>
      <c r="D11" s="56"/>
      <c r="E11" s="38">
        <f>E7+E9</f>
        <v>87924</v>
      </c>
      <c r="F11" s="71"/>
      <c r="G11" s="38">
        <f>G7+G9</f>
        <v>2283</v>
      </c>
      <c r="H11" s="72"/>
      <c r="I11" s="59"/>
      <c r="J11" s="38">
        <f t="shared" si="0"/>
        <v>90207</v>
      </c>
      <c r="K11" s="39"/>
    </row>
    <row r="12" spans="2:11" ht="21.75" customHeight="1">
      <c r="B12" s="67"/>
      <c r="C12" s="55" t="s">
        <v>2</v>
      </c>
      <c r="D12" s="56"/>
      <c r="E12" s="54">
        <f>E8+E10</f>
        <v>25382</v>
      </c>
      <c r="F12" s="57"/>
      <c r="G12" s="54">
        <f>G8+G10</f>
        <v>71</v>
      </c>
      <c r="H12" s="58"/>
      <c r="I12" s="59"/>
      <c r="J12" s="54">
        <f t="shared" si="0"/>
        <v>25453</v>
      </c>
      <c r="K12" s="39"/>
    </row>
    <row r="13" spans="2:11" ht="21.75" customHeight="1">
      <c r="B13" s="64" t="s">
        <v>7</v>
      </c>
      <c r="C13" s="15"/>
      <c r="D13" s="16"/>
      <c r="E13" s="40">
        <v>38678</v>
      </c>
      <c r="F13" s="41"/>
      <c r="G13" s="40">
        <v>1692</v>
      </c>
      <c r="H13" s="42"/>
      <c r="I13" s="43"/>
      <c r="J13" s="40">
        <v>40026</v>
      </c>
      <c r="K13" s="44"/>
    </row>
    <row r="14" spans="2:11" ht="21.75" customHeight="1" thickBot="1">
      <c r="B14" s="65"/>
      <c r="C14" s="45" t="s">
        <v>5</v>
      </c>
      <c r="D14" s="46"/>
      <c r="E14" s="47"/>
      <c r="F14" s="48"/>
      <c r="G14" s="49">
        <f>E13+G13-J13</f>
        <v>344</v>
      </c>
      <c r="H14" s="50"/>
      <c r="I14" s="51"/>
      <c r="J14" s="52"/>
      <c r="K14" s="53"/>
    </row>
    <row r="16" spans="3:4" ht="13.5">
      <c r="C16" s="8" t="s">
        <v>12</v>
      </c>
      <c r="D16" s="8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34" t="s">
        <v>10</v>
      </c>
      <c r="E20" s="35"/>
      <c r="F20" s="34" t="s">
        <v>11</v>
      </c>
      <c r="G20" s="35"/>
      <c r="H20" s="11" t="s">
        <v>9</v>
      </c>
      <c r="I20" s="36" t="s">
        <v>13</v>
      </c>
      <c r="J20" s="37"/>
      <c r="K20" s="12" t="s">
        <v>9</v>
      </c>
      <c r="L20" s="9"/>
    </row>
    <row r="21" spans="2:12" ht="21.75" customHeight="1">
      <c r="B21" s="5"/>
      <c r="C21" s="14" t="s">
        <v>1</v>
      </c>
      <c r="D21" s="30">
        <f>J7</f>
        <v>45355</v>
      </c>
      <c r="E21" s="31"/>
      <c r="F21" s="32">
        <f>'[1]3月'!$D$21</f>
        <v>45358</v>
      </c>
      <c r="G21" s="33"/>
      <c r="H21" s="19">
        <f>(D21-F21)</f>
        <v>-3</v>
      </c>
      <c r="I21" s="32">
        <f>'[1]4月'!$D$21</f>
        <v>45261</v>
      </c>
      <c r="J21" s="33"/>
      <c r="K21" s="20">
        <f>(D21-I21)</f>
        <v>94</v>
      </c>
      <c r="L21" s="10"/>
    </row>
    <row r="22" spans="2:12" ht="21.75" customHeight="1">
      <c r="B22" s="13" t="s">
        <v>6</v>
      </c>
      <c r="C22" s="14" t="s">
        <v>3</v>
      </c>
      <c r="D22" s="30">
        <f>J9</f>
        <v>44852</v>
      </c>
      <c r="E22" s="31"/>
      <c r="F22" s="32">
        <f>'[1]3月'!$D$22</f>
        <v>44882</v>
      </c>
      <c r="G22" s="33"/>
      <c r="H22" s="19">
        <f>(D22-F22)</f>
        <v>-30</v>
      </c>
      <c r="I22" s="32">
        <f>'[1]4月'!$D$22</f>
        <v>44772</v>
      </c>
      <c r="J22" s="33"/>
      <c r="K22" s="20">
        <f>(D22-I22)</f>
        <v>80</v>
      </c>
      <c r="L22" s="10"/>
    </row>
    <row r="23" spans="2:12" ht="21.75" customHeight="1">
      <c r="B23" s="6"/>
      <c r="C23" s="14" t="s">
        <v>4</v>
      </c>
      <c r="D23" s="30">
        <f>D21+D22</f>
        <v>90207</v>
      </c>
      <c r="E23" s="31"/>
      <c r="F23" s="32">
        <f>F21+F22</f>
        <v>90240</v>
      </c>
      <c r="G23" s="33"/>
      <c r="H23" s="19">
        <f>(D23-F23)</f>
        <v>-33</v>
      </c>
      <c r="I23" s="32">
        <f>I21+I22</f>
        <v>90033</v>
      </c>
      <c r="J23" s="33"/>
      <c r="K23" s="20">
        <f>(D23-I23)</f>
        <v>174</v>
      </c>
      <c r="L23" s="10"/>
    </row>
    <row r="24" spans="2:12" ht="21.75" customHeight="1" thickBot="1">
      <c r="B24" s="17" t="s">
        <v>7</v>
      </c>
      <c r="C24" s="18"/>
      <c r="D24" s="26">
        <f>J13</f>
        <v>40026</v>
      </c>
      <c r="E24" s="27"/>
      <c r="F24" s="28">
        <f>'[1]3月'!$D$24</f>
        <v>39906</v>
      </c>
      <c r="G24" s="29"/>
      <c r="H24" s="21">
        <f>(D24-F24)</f>
        <v>120</v>
      </c>
      <c r="I24" s="28">
        <f>'[1]4月'!$D$24</f>
        <v>39315</v>
      </c>
      <c r="J24" s="29"/>
      <c r="K24" s="22">
        <f>(D24-I24)</f>
        <v>711</v>
      </c>
      <c r="L24" s="10"/>
    </row>
  </sheetData>
  <sheetProtection/>
  <mergeCells count="52">
    <mergeCell ref="B13:B14"/>
    <mergeCell ref="B7:B12"/>
    <mergeCell ref="C6:D6"/>
    <mergeCell ref="E6:F6"/>
    <mergeCell ref="G6:I6"/>
    <mergeCell ref="C10:D10"/>
    <mergeCell ref="E10:F10"/>
    <mergeCell ref="G10:I10"/>
    <mergeCell ref="E11:F11"/>
    <mergeCell ref="G11:I11"/>
    <mergeCell ref="J6:K6"/>
    <mergeCell ref="C8:D8"/>
    <mergeCell ref="E8:F8"/>
    <mergeCell ref="G8:I8"/>
    <mergeCell ref="J8:K8"/>
    <mergeCell ref="C7:D7"/>
    <mergeCell ref="E7:F7"/>
    <mergeCell ref="G7:I7"/>
    <mergeCell ref="J7:K7"/>
    <mergeCell ref="J10:K10"/>
    <mergeCell ref="C9:D9"/>
    <mergeCell ref="E9:F9"/>
    <mergeCell ref="G9:I9"/>
    <mergeCell ref="J9:K9"/>
    <mergeCell ref="C12:D12"/>
    <mergeCell ref="E12:F12"/>
    <mergeCell ref="G12:I12"/>
    <mergeCell ref="J12:K12"/>
    <mergeCell ref="C11:D11"/>
    <mergeCell ref="J11:K11"/>
    <mergeCell ref="E13:F13"/>
    <mergeCell ref="G13:I13"/>
    <mergeCell ref="J13:K13"/>
    <mergeCell ref="D23:E23"/>
    <mergeCell ref="C14:D14"/>
    <mergeCell ref="E14:F14"/>
    <mergeCell ref="G14:I14"/>
    <mergeCell ref="J14:K14"/>
    <mergeCell ref="D20:E20"/>
    <mergeCell ref="F20:G20"/>
    <mergeCell ref="I20:J20"/>
    <mergeCell ref="F23:G23"/>
    <mergeCell ref="I23:J23"/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0" width="6.625" style="0" customWidth="1"/>
    <col min="11" max="11" width="6.50390625" style="0" customWidth="1"/>
  </cols>
  <sheetData>
    <row r="1" spans="3:5" ht="18.75">
      <c r="C1" s="73" t="s">
        <v>28</v>
      </c>
      <c r="D1" s="74"/>
      <c r="E1" s="7" t="s">
        <v>29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8"/>
      <c r="D6" s="69"/>
      <c r="E6" s="34" t="s">
        <v>15</v>
      </c>
      <c r="F6" s="35"/>
      <c r="G6" s="34" t="s">
        <v>16</v>
      </c>
      <c r="H6" s="70"/>
      <c r="I6" s="35"/>
      <c r="J6" s="34" t="s">
        <v>14</v>
      </c>
      <c r="K6" s="60"/>
    </row>
    <row r="7" spans="2:11" ht="21.75" customHeight="1">
      <c r="B7" s="64" t="s">
        <v>6</v>
      </c>
      <c r="C7" s="55" t="s">
        <v>1</v>
      </c>
      <c r="D7" s="56"/>
      <c r="E7" s="40">
        <v>44061</v>
      </c>
      <c r="F7" s="41"/>
      <c r="G7" s="40">
        <v>1432</v>
      </c>
      <c r="H7" s="42"/>
      <c r="I7" s="43"/>
      <c r="J7" s="38">
        <f aca="true" t="shared" si="0" ref="J7:J12">(E7+G7)</f>
        <v>45493</v>
      </c>
      <c r="K7" s="39"/>
    </row>
    <row r="8" spans="2:11" ht="21.75" customHeight="1">
      <c r="B8" s="66"/>
      <c r="C8" s="55" t="s">
        <v>2</v>
      </c>
      <c r="D8" s="56"/>
      <c r="E8" s="61">
        <v>11952</v>
      </c>
      <c r="F8" s="62"/>
      <c r="G8" s="61">
        <v>40</v>
      </c>
      <c r="H8" s="63"/>
      <c r="I8" s="43"/>
      <c r="J8" s="54">
        <f t="shared" si="0"/>
        <v>11992</v>
      </c>
      <c r="K8" s="39"/>
    </row>
    <row r="9" spans="2:11" ht="21.75" customHeight="1">
      <c r="B9" s="66"/>
      <c r="C9" s="55" t="s">
        <v>3</v>
      </c>
      <c r="D9" s="56"/>
      <c r="E9" s="40">
        <v>43744</v>
      </c>
      <c r="F9" s="41"/>
      <c r="G9" s="40">
        <v>1111</v>
      </c>
      <c r="H9" s="42"/>
      <c r="I9" s="43"/>
      <c r="J9" s="38">
        <f t="shared" si="0"/>
        <v>44855</v>
      </c>
      <c r="K9" s="39"/>
    </row>
    <row r="10" spans="2:11" ht="21.75" customHeight="1">
      <c r="B10" s="66"/>
      <c r="C10" s="55" t="s">
        <v>2</v>
      </c>
      <c r="D10" s="56"/>
      <c r="E10" s="61">
        <v>13770</v>
      </c>
      <c r="F10" s="62"/>
      <c r="G10" s="61">
        <v>40</v>
      </c>
      <c r="H10" s="63"/>
      <c r="I10" s="43"/>
      <c r="J10" s="54">
        <f t="shared" si="0"/>
        <v>13810</v>
      </c>
      <c r="K10" s="39"/>
    </row>
    <row r="11" spans="2:11" ht="21.75" customHeight="1">
      <c r="B11" s="66"/>
      <c r="C11" s="55" t="s">
        <v>4</v>
      </c>
      <c r="D11" s="56"/>
      <c r="E11" s="38">
        <f>E7+E9</f>
        <v>87805</v>
      </c>
      <c r="F11" s="71"/>
      <c r="G11" s="38">
        <f>G7+G9</f>
        <v>2543</v>
      </c>
      <c r="H11" s="72"/>
      <c r="I11" s="59"/>
      <c r="J11" s="38">
        <f t="shared" si="0"/>
        <v>90348</v>
      </c>
      <c r="K11" s="39"/>
    </row>
    <row r="12" spans="2:11" ht="21.75" customHeight="1">
      <c r="B12" s="67"/>
      <c r="C12" s="55" t="s">
        <v>2</v>
      </c>
      <c r="D12" s="56"/>
      <c r="E12" s="54">
        <f>E8+E10</f>
        <v>25722</v>
      </c>
      <c r="F12" s="57"/>
      <c r="G12" s="54">
        <f>G8+G10</f>
        <v>80</v>
      </c>
      <c r="H12" s="58"/>
      <c r="I12" s="59"/>
      <c r="J12" s="54">
        <f t="shared" si="0"/>
        <v>25802</v>
      </c>
      <c r="K12" s="39"/>
    </row>
    <row r="13" spans="2:11" ht="21.75" customHeight="1">
      <c r="B13" s="64" t="s">
        <v>7</v>
      </c>
      <c r="C13" s="15"/>
      <c r="D13" s="16"/>
      <c r="E13" s="40">
        <v>38928</v>
      </c>
      <c r="F13" s="41"/>
      <c r="G13" s="40">
        <v>1914</v>
      </c>
      <c r="H13" s="42"/>
      <c r="I13" s="43"/>
      <c r="J13" s="40">
        <v>40501</v>
      </c>
      <c r="K13" s="44"/>
    </row>
    <row r="14" spans="2:11" ht="21.75" customHeight="1" thickBot="1">
      <c r="B14" s="65"/>
      <c r="C14" s="45" t="s">
        <v>5</v>
      </c>
      <c r="D14" s="46"/>
      <c r="E14" s="47"/>
      <c r="F14" s="48"/>
      <c r="G14" s="49">
        <f>E13+G13-J13</f>
        <v>341</v>
      </c>
      <c r="H14" s="50"/>
      <c r="I14" s="51"/>
      <c r="J14" s="52"/>
      <c r="K14" s="53"/>
    </row>
    <row r="16" spans="3:4" ht="13.5">
      <c r="C16" s="8" t="s">
        <v>12</v>
      </c>
      <c r="D16" s="8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34" t="s">
        <v>10</v>
      </c>
      <c r="E20" s="35"/>
      <c r="F20" s="34" t="s">
        <v>11</v>
      </c>
      <c r="G20" s="35"/>
      <c r="H20" s="11" t="s">
        <v>9</v>
      </c>
      <c r="I20" s="36" t="s">
        <v>13</v>
      </c>
      <c r="J20" s="37"/>
      <c r="K20" s="12" t="s">
        <v>9</v>
      </c>
      <c r="L20" s="9"/>
    </row>
    <row r="21" spans="2:12" ht="21.75" customHeight="1">
      <c r="B21" s="5"/>
      <c r="C21" s="14" t="s">
        <v>1</v>
      </c>
      <c r="D21" s="30">
        <v>45493</v>
      </c>
      <c r="E21" s="79"/>
      <c r="F21" s="32">
        <v>45477</v>
      </c>
      <c r="G21" s="33"/>
      <c r="H21" s="19">
        <v>16</v>
      </c>
      <c r="I21" s="32">
        <v>45369</v>
      </c>
      <c r="J21" s="33"/>
      <c r="K21" s="20">
        <v>124</v>
      </c>
      <c r="L21" s="10"/>
    </row>
    <row r="22" spans="2:12" ht="21.75" customHeight="1">
      <c r="B22" s="13" t="s">
        <v>6</v>
      </c>
      <c r="C22" s="14" t="s">
        <v>3</v>
      </c>
      <c r="D22" s="30">
        <v>44855</v>
      </c>
      <c r="E22" s="79"/>
      <c r="F22" s="32">
        <v>44867</v>
      </c>
      <c r="G22" s="33"/>
      <c r="H22" s="19">
        <v>-12</v>
      </c>
      <c r="I22" s="32">
        <v>44921</v>
      </c>
      <c r="J22" s="33"/>
      <c r="K22" s="20">
        <v>-66</v>
      </c>
      <c r="L22" s="10"/>
    </row>
    <row r="23" spans="2:12" ht="21.75" customHeight="1">
      <c r="B23" s="6"/>
      <c r="C23" s="14" t="s">
        <v>4</v>
      </c>
      <c r="D23" s="30">
        <v>90348</v>
      </c>
      <c r="E23" s="79"/>
      <c r="F23" s="32">
        <v>90344</v>
      </c>
      <c r="G23" s="33"/>
      <c r="H23" s="19">
        <v>4</v>
      </c>
      <c r="I23" s="32">
        <v>90290</v>
      </c>
      <c r="J23" s="33"/>
      <c r="K23" s="20">
        <v>58</v>
      </c>
      <c r="L23" s="10"/>
    </row>
    <row r="24" spans="2:12" ht="21.75" customHeight="1" thickBot="1">
      <c r="B24" s="86" t="s">
        <v>7</v>
      </c>
      <c r="C24" s="87"/>
      <c r="D24" s="26">
        <v>40501</v>
      </c>
      <c r="E24" s="80"/>
      <c r="F24" s="28">
        <v>40491</v>
      </c>
      <c r="G24" s="29"/>
      <c r="H24" s="21">
        <v>10</v>
      </c>
      <c r="I24" s="28">
        <v>39910</v>
      </c>
      <c r="J24" s="29"/>
      <c r="K24" s="22">
        <v>591</v>
      </c>
      <c r="L24" s="10"/>
    </row>
  </sheetData>
  <sheetProtection/>
  <mergeCells count="54">
    <mergeCell ref="B24:C24"/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  <mergeCell ref="G14:I14"/>
    <mergeCell ref="J14:K14"/>
    <mergeCell ref="D20:E20"/>
    <mergeCell ref="F20:G20"/>
    <mergeCell ref="I20:J20"/>
    <mergeCell ref="D21:E21"/>
    <mergeCell ref="F21:G21"/>
    <mergeCell ref="I21:J2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C10:D10"/>
    <mergeCell ref="E10:F10"/>
    <mergeCell ref="G10:I10"/>
    <mergeCell ref="J10:K10"/>
    <mergeCell ref="C11:D11"/>
    <mergeCell ref="E11:F11"/>
    <mergeCell ref="G11:I11"/>
    <mergeCell ref="J11:K11"/>
    <mergeCell ref="C8:D8"/>
    <mergeCell ref="E8:F8"/>
    <mergeCell ref="G8:I8"/>
    <mergeCell ref="J8:K8"/>
    <mergeCell ref="C9:D9"/>
    <mergeCell ref="E9:F9"/>
    <mergeCell ref="G9:I9"/>
    <mergeCell ref="J9:K9"/>
    <mergeCell ref="C1:D1"/>
    <mergeCell ref="C6:D6"/>
    <mergeCell ref="E6:F6"/>
    <mergeCell ref="G6:I6"/>
    <mergeCell ref="J6:K6"/>
    <mergeCell ref="B7:B12"/>
    <mergeCell ref="C7:D7"/>
    <mergeCell ref="E7:F7"/>
    <mergeCell ref="G7:I7"/>
    <mergeCell ref="J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E19" sqref="E19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>
      <c r="C1" s="73" t="s">
        <v>28</v>
      </c>
      <c r="D1" s="73"/>
      <c r="E1" s="7" t="s">
        <v>30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8"/>
      <c r="D6" s="69"/>
      <c r="E6" s="34" t="s">
        <v>15</v>
      </c>
      <c r="F6" s="35"/>
      <c r="G6" s="34" t="s">
        <v>16</v>
      </c>
      <c r="H6" s="70"/>
      <c r="I6" s="35"/>
      <c r="J6" s="34" t="s">
        <v>14</v>
      </c>
      <c r="K6" s="60"/>
    </row>
    <row r="7" spans="2:11" ht="21.75" customHeight="1">
      <c r="B7" s="64" t="s">
        <v>6</v>
      </c>
      <c r="C7" s="55" t="s">
        <v>1</v>
      </c>
      <c r="D7" s="56"/>
      <c r="E7" s="40">
        <v>43977</v>
      </c>
      <c r="F7" s="41"/>
      <c r="G7" s="40">
        <v>1466</v>
      </c>
      <c r="H7" s="42"/>
      <c r="I7" s="41"/>
      <c r="J7" s="38">
        <v>45443</v>
      </c>
      <c r="K7" s="75"/>
    </row>
    <row r="8" spans="2:11" ht="21.75" customHeight="1">
      <c r="B8" s="66"/>
      <c r="C8" s="55" t="s">
        <v>2</v>
      </c>
      <c r="D8" s="56"/>
      <c r="E8" s="61">
        <v>11967</v>
      </c>
      <c r="F8" s="62"/>
      <c r="G8" s="61">
        <v>40</v>
      </c>
      <c r="H8" s="63"/>
      <c r="I8" s="62"/>
      <c r="J8" s="54">
        <v>12007</v>
      </c>
      <c r="K8" s="76"/>
    </row>
    <row r="9" spans="2:11" ht="21.75" customHeight="1">
      <c r="B9" s="66"/>
      <c r="C9" s="55" t="s">
        <v>3</v>
      </c>
      <c r="D9" s="56"/>
      <c r="E9" s="40">
        <v>43716</v>
      </c>
      <c r="F9" s="41"/>
      <c r="G9" s="40">
        <v>1127</v>
      </c>
      <c r="H9" s="42"/>
      <c r="I9" s="41"/>
      <c r="J9" s="38">
        <v>44843</v>
      </c>
      <c r="K9" s="75"/>
    </row>
    <row r="10" spans="2:11" ht="21.75" customHeight="1">
      <c r="B10" s="66"/>
      <c r="C10" s="55" t="s">
        <v>2</v>
      </c>
      <c r="D10" s="56"/>
      <c r="E10" s="61">
        <v>13798</v>
      </c>
      <c r="F10" s="62"/>
      <c r="G10" s="61">
        <v>41</v>
      </c>
      <c r="H10" s="63"/>
      <c r="I10" s="62"/>
      <c r="J10" s="54">
        <v>13839</v>
      </c>
      <c r="K10" s="76"/>
    </row>
    <row r="11" spans="2:11" ht="21.75" customHeight="1">
      <c r="B11" s="66"/>
      <c r="C11" s="55" t="s">
        <v>4</v>
      </c>
      <c r="D11" s="56"/>
      <c r="E11" s="38">
        <f>E7+E9</f>
        <v>87693</v>
      </c>
      <c r="F11" s="71"/>
      <c r="G11" s="38">
        <v>2593</v>
      </c>
      <c r="H11" s="72"/>
      <c r="I11" s="71"/>
      <c r="J11" s="38">
        <v>90286</v>
      </c>
      <c r="K11" s="75"/>
    </row>
    <row r="12" spans="2:11" ht="21.75" customHeight="1">
      <c r="B12" s="67"/>
      <c r="C12" s="55" t="s">
        <v>2</v>
      </c>
      <c r="D12" s="56"/>
      <c r="E12" s="54">
        <f>E8+E10</f>
        <v>25765</v>
      </c>
      <c r="F12" s="57"/>
      <c r="G12" s="54">
        <v>81</v>
      </c>
      <c r="H12" s="58"/>
      <c r="I12" s="57"/>
      <c r="J12" s="54">
        <v>25846</v>
      </c>
      <c r="K12" s="76"/>
    </row>
    <row r="13" spans="2:11" ht="21.75" customHeight="1">
      <c r="B13" s="64" t="s">
        <v>7</v>
      </c>
      <c r="C13" s="15"/>
      <c r="D13" s="16"/>
      <c r="E13" s="40">
        <v>38907</v>
      </c>
      <c r="F13" s="41"/>
      <c r="G13" s="40">
        <v>1954</v>
      </c>
      <c r="H13" s="42"/>
      <c r="I13" s="41"/>
      <c r="J13" s="40">
        <v>40522</v>
      </c>
      <c r="K13" s="77"/>
    </row>
    <row r="14" spans="2:11" ht="21.75" customHeight="1" thickBot="1">
      <c r="B14" s="65"/>
      <c r="C14" s="45" t="s">
        <v>5</v>
      </c>
      <c r="D14" s="46"/>
      <c r="E14" s="90"/>
      <c r="F14" s="91"/>
      <c r="G14" s="49">
        <v>339</v>
      </c>
      <c r="H14" s="50"/>
      <c r="I14" s="78"/>
      <c r="J14" s="88"/>
      <c r="K14" s="89"/>
    </row>
    <row r="16" spans="3:4" ht="13.5">
      <c r="C16" s="8" t="s">
        <v>12</v>
      </c>
      <c r="D16" s="8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34" t="s">
        <v>10</v>
      </c>
      <c r="E20" s="35"/>
      <c r="F20" s="34" t="s">
        <v>11</v>
      </c>
      <c r="G20" s="35"/>
      <c r="H20" s="11" t="s">
        <v>9</v>
      </c>
      <c r="I20" s="36" t="s">
        <v>13</v>
      </c>
      <c r="J20" s="37"/>
      <c r="K20" s="12" t="s">
        <v>9</v>
      </c>
      <c r="L20" s="9"/>
    </row>
    <row r="21" spans="2:12" ht="21.75" customHeight="1">
      <c r="B21" s="5"/>
      <c r="C21" s="14" t="s">
        <v>1</v>
      </c>
      <c r="D21" s="30">
        <f>J7</f>
        <v>45443</v>
      </c>
      <c r="E21" s="79"/>
      <c r="F21" s="32">
        <v>45493</v>
      </c>
      <c r="G21" s="33"/>
      <c r="H21" s="19">
        <v>-50</v>
      </c>
      <c r="I21" s="32">
        <v>45383</v>
      </c>
      <c r="J21" s="33"/>
      <c r="K21" s="20">
        <v>60</v>
      </c>
      <c r="L21" s="10"/>
    </row>
    <row r="22" spans="2:12" ht="21.75" customHeight="1">
      <c r="B22" s="13" t="s">
        <v>6</v>
      </c>
      <c r="C22" s="14" t="s">
        <v>3</v>
      </c>
      <c r="D22" s="30">
        <f>J9</f>
        <v>44843</v>
      </c>
      <c r="E22" s="79"/>
      <c r="F22" s="32">
        <v>44855</v>
      </c>
      <c r="G22" s="33"/>
      <c r="H22" s="19">
        <v>-12</v>
      </c>
      <c r="I22" s="32">
        <v>44891</v>
      </c>
      <c r="J22" s="33"/>
      <c r="K22" s="20">
        <v>-48</v>
      </c>
      <c r="L22" s="10"/>
    </row>
    <row r="23" spans="2:12" ht="21.75" customHeight="1">
      <c r="B23" s="6"/>
      <c r="C23" s="14" t="s">
        <v>4</v>
      </c>
      <c r="D23" s="30">
        <f>SUM(D21:E22)</f>
        <v>90286</v>
      </c>
      <c r="E23" s="79"/>
      <c r="F23" s="32">
        <v>90348</v>
      </c>
      <c r="G23" s="33"/>
      <c r="H23" s="19">
        <v>-62</v>
      </c>
      <c r="I23" s="32">
        <v>90274</v>
      </c>
      <c r="J23" s="33"/>
      <c r="K23" s="20">
        <v>12</v>
      </c>
      <c r="L23" s="10"/>
    </row>
    <row r="24" spans="2:12" ht="21.75" customHeight="1" thickBot="1">
      <c r="B24" s="17" t="s">
        <v>7</v>
      </c>
      <c r="C24" s="18"/>
      <c r="D24" s="26">
        <f>J13</f>
        <v>40522</v>
      </c>
      <c r="E24" s="80"/>
      <c r="F24" s="28">
        <v>40501</v>
      </c>
      <c r="G24" s="29"/>
      <c r="H24" s="21">
        <v>21</v>
      </c>
      <c r="I24" s="28">
        <v>39905</v>
      </c>
      <c r="J24" s="29"/>
      <c r="K24" s="22">
        <v>617</v>
      </c>
      <c r="L24" s="10"/>
    </row>
  </sheetData>
  <sheetProtection/>
  <mergeCells count="53">
    <mergeCell ref="C1:D1"/>
    <mergeCell ref="C6:D6"/>
    <mergeCell ref="E6:F6"/>
    <mergeCell ref="G6:I6"/>
    <mergeCell ref="J6:K6"/>
    <mergeCell ref="B7:B12"/>
    <mergeCell ref="C7:D7"/>
    <mergeCell ref="E7:F7"/>
    <mergeCell ref="G7:I7"/>
    <mergeCell ref="J7:K7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G14:I14"/>
    <mergeCell ref="J14:K14"/>
    <mergeCell ref="D20:E20"/>
    <mergeCell ref="F20:G20"/>
    <mergeCell ref="I20:J20"/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>
      <c r="C1" s="73" t="s">
        <v>28</v>
      </c>
      <c r="D1" s="74"/>
      <c r="E1" s="7" t="s">
        <v>31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8"/>
      <c r="D6" s="69"/>
      <c r="E6" s="34" t="s">
        <v>15</v>
      </c>
      <c r="F6" s="35"/>
      <c r="G6" s="34" t="s">
        <v>16</v>
      </c>
      <c r="H6" s="70"/>
      <c r="I6" s="35"/>
      <c r="J6" s="34" t="s">
        <v>14</v>
      </c>
      <c r="K6" s="60"/>
    </row>
    <row r="7" spans="2:11" ht="21.75" customHeight="1">
      <c r="B7" s="64" t="s">
        <v>6</v>
      </c>
      <c r="C7" s="55" t="s">
        <v>1</v>
      </c>
      <c r="D7" s="56"/>
      <c r="E7" s="40">
        <v>43944</v>
      </c>
      <c r="F7" s="41"/>
      <c r="G7" s="40">
        <v>1467</v>
      </c>
      <c r="H7" s="42"/>
      <c r="I7" s="43"/>
      <c r="J7" s="38">
        <v>45411</v>
      </c>
      <c r="K7" s="39"/>
    </row>
    <row r="8" spans="2:11" ht="21.75" customHeight="1">
      <c r="B8" s="66"/>
      <c r="C8" s="55" t="s">
        <v>2</v>
      </c>
      <c r="D8" s="56"/>
      <c r="E8" s="61">
        <v>11991</v>
      </c>
      <c r="F8" s="62"/>
      <c r="G8" s="61">
        <v>41</v>
      </c>
      <c r="H8" s="63"/>
      <c r="I8" s="43"/>
      <c r="J8" s="54">
        <v>12032</v>
      </c>
      <c r="K8" s="39"/>
    </row>
    <row r="9" spans="2:11" ht="21.75" customHeight="1">
      <c r="B9" s="66"/>
      <c r="C9" s="55" t="s">
        <v>3</v>
      </c>
      <c r="D9" s="56"/>
      <c r="E9" s="40">
        <v>43649</v>
      </c>
      <c r="F9" s="41"/>
      <c r="G9" s="40">
        <v>1137</v>
      </c>
      <c r="H9" s="42"/>
      <c r="I9" s="43"/>
      <c r="J9" s="38">
        <v>44786</v>
      </c>
      <c r="K9" s="39"/>
    </row>
    <row r="10" spans="2:11" ht="21.75" customHeight="1">
      <c r="B10" s="66"/>
      <c r="C10" s="55" t="s">
        <v>2</v>
      </c>
      <c r="D10" s="56"/>
      <c r="E10" s="61">
        <v>13810</v>
      </c>
      <c r="F10" s="62"/>
      <c r="G10" s="61">
        <v>42</v>
      </c>
      <c r="H10" s="63"/>
      <c r="I10" s="43"/>
      <c r="J10" s="54">
        <v>13852</v>
      </c>
      <c r="K10" s="39"/>
    </row>
    <row r="11" spans="2:11" ht="21.75" customHeight="1">
      <c r="B11" s="66"/>
      <c r="C11" s="55" t="s">
        <v>4</v>
      </c>
      <c r="D11" s="56"/>
      <c r="E11" s="38">
        <v>87593</v>
      </c>
      <c r="F11" s="71"/>
      <c r="G11" s="38">
        <v>2604</v>
      </c>
      <c r="H11" s="72"/>
      <c r="I11" s="59"/>
      <c r="J11" s="38">
        <v>90197</v>
      </c>
      <c r="K11" s="39"/>
    </row>
    <row r="12" spans="2:11" ht="21.75" customHeight="1">
      <c r="B12" s="67"/>
      <c r="C12" s="55" t="s">
        <v>2</v>
      </c>
      <c r="D12" s="56"/>
      <c r="E12" s="54">
        <v>25801</v>
      </c>
      <c r="F12" s="57"/>
      <c r="G12" s="54">
        <v>83</v>
      </c>
      <c r="H12" s="58"/>
      <c r="I12" s="59"/>
      <c r="J12" s="54">
        <v>25884</v>
      </c>
      <c r="K12" s="39"/>
    </row>
    <row r="13" spans="2:11" ht="21.75" customHeight="1">
      <c r="B13" s="64" t="s">
        <v>7</v>
      </c>
      <c r="C13" s="15"/>
      <c r="D13" s="16"/>
      <c r="E13" s="40">
        <v>38862</v>
      </c>
      <c r="F13" s="41"/>
      <c r="G13" s="40">
        <v>1965</v>
      </c>
      <c r="H13" s="42"/>
      <c r="I13" s="43"/>
      <c r="J13" s="40">
        <v>40486</v>
      </c>
      <c r="K13" s="44"/>
    </row>
    <row r="14" spans="2:11" ht="21.75" customHeight="1" thickBot="1">
      <c r="B14" s="65"/>
      <c r="C14" s="45" t="s">
        <v>5</v>
      </c>
      <c r="D14" s="46"/>
      <c r="E14" s="90"/>
      <c r="F14" s="91"/>
      <c r="G14" s="49">
        <v>341</v>
      </c>
      <c r="H14" s="50"/>
      <c r="I14" s="51"/>
      <c r="J14" s="88"/>
      <c r="K14" s="89"/>
    </row>
    <row r="16" spans="3:4" ht="13.5">
      <c r="C16" s="8" t="s">
        <v>12</v>
      </c>
      <c r="D16" s="8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34" t="s">
        <v>10</v>
      </c>
      <c r="E20" s="35"/>
      <c r="F20" s="34" t="s">
        <v>11</v>
      </c>
      <c r="G20" s="35"/>
      <c r="H20" s="11" t="s">
        <v>9</v>
      </c>
      <c r="I20" s="36" t="s">
        <v>13</v>
      </c>
      <c r="J20" s="37"/>
      <c r="K20" s="12" t="s">
        <v>9</v>
      </c>
      <c r="L20" s="9"/>
    </row>
    <row r="21" spans="2:12" ht="21.75" customHeight="1">
      <c r="B21" s="5"/>
      <c r="C21" s="14" t="s">
        <v>1</v>
      </c>
      <c r="D21" s="30">
        <v>45411</v>
      </c>
      <c r="E21" s="31"/>
      <c r="F21" s="32">
        <v>45443</v>
      </c>
      <c r="G21" s="33"/>
      <c r="H21" s="19">
        <v>-32</v>
      </c>
      <c r="I21" s="32">
        <v>45358</v>
      </c>
      <c r="J21" s="33"/>
      <c r="K21" s="20">
        <v>53</v>
      </c>
      <c r="L21" s="10"/>
    </row>
    <row r="22" spans="2:12" ht="21.75" customHeight="1">
      <c r="B22" s="13" t="s">
        <v>6</v>
      </c>
      <c r="C22" s="14" t="s">
        <v>3</v>
      </c>
      <c r="D22" s="30">
        <v>44786</v>
      </c>
      <c r="E22" s="31"/>
      <c r="F22" s="32">
        <v>44843</v>
      </c>
      <c r="G22" s="33"/>
      <c r="H22" s="19">
        <v>-57</v>
      </c>
      <c r="I22" s="32">
        <v>44882</v>
      </c>
      <c r="J22" s="33"/>
      <c r="K22" s="20">
        <v>-96</v>
      </c>
      <c r="L22" s="10"/>
    </row>
    <row r="23" spans="2:12" ht="21.75" customHeight="1">
      <c r="B23" s="6"/>
      <c r="C23" s="14" t="s">
        <v>4</v>
      </c>
      <c r="D23" s="30">
        <v>90197</v>
      </c>
      <c r="E23" s="31"/>
      <c r="F23" s="32">
        <v>90286</v>
      </c>
      <c r="G23" s="33"/>
      <c r="H23" s="19">
        <v>-89</v>
      </c>
      <c r="I23" s="32">
        <v>90240</v>
      </c>
      <c r="J23" s="33"/>
      <c r="K23" s="20">
        <v>-43</v>
      </c>
      <c r="L23" s="10"/>
    </row>
    <row r="24" spans="2:12" ht="21.75" customHeight="1" thickBot="1">
      <c r="B24" s="17" t="s">
        <v>7</v>
      </c>
      <c r="C24" s="18"/>
      <c r="D24" s="26">
        <v>40486</v>
      </c>
      <c r="E24" s="27"/>
      <c r="F24" s="28">
        <v>40522</v>
      </c>
      <c r="G24" s="29"/>
      <c r="H24" s="21">
        <v>-36</v>
      </c>
      <c r="I24" s="28">
        <v>39906</v>
      </c>
      <c r="J24" s="29"/>
      <c r="K24" s="22">
        <v>580</v>
      </c>
      <c r="L24" s="10"/>
    </row>
  </sheetData>
  <sheetProtection/>
  <mergeCells count="53"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  <mergeCell ref="G14:I14"/>
    <mergeCell ref="J14:K14"/>
    <mergeCell ref="D20:E20"/>
    <mergeCell ref="F20:G20"/>
    <mergeCell ref="I20:J20"/>
    <mergeCell ref="D21:E21"/>
    <mergeCell ref="F21:G21"/>
    <mergeCell ref="I21:J2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C10:D10"/>
    <mergeCell ref="E10:F10"/>
    <mergeCell ref="G10:I10"/>
    <mergeCell ref="J10:K10"/>
    <mergeCell ref="C11:D11"/>
    <mergeCell ref="E11:F11"/>
    <mergeCell ref="G11:I11"/>
    <mergeCell ref="J11:K11"/>
    <mergeCell ref="C8:D8"/>
    <mergeCell ref="E8:F8"/>
    <mergeCell ref="G8:I8"/>
    <mergeCell ref="J8:K8"/>
    <mergeCell ref="C9:D9"/>
    <mergeCell ref="E9:F9"/>
    <mergeCell ref="G9:I9"/>
    <mergeCell ref="J9:K9"/>
    <mergeCell ref="C1:D1"/>
    <mergeCell ref="C6:D6"/>
    <mergeCell ref="E6:F6"/>
    <mergeCell ref="G6:I6"/>
    <mergeCell ref="J6:K6"/>
    <mergeCell ref="B7:B12"/>
    <mergeCell ref="C7:D7"/>
    <mergeCell ref="E7:F7"/>
    <mergeCell ref="G7:I7"/>
    <mergeCell ref="J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 customHeight="1">
      <c r="C1" s="73" t="s">
        <v>19</v>
      </c>
      <c r="D1" s="74"/>
      <c r="E1" s="7" t="s">
        <v>20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8"/>
      <c r="D6" s="69"/>
      <c r="E6" s="34" t="s">
        <v>15</v>
      </c>
      <c r="F6" s="35"/>
      <c r="G6" s="34" t="s">
        <v>16</v>
      </c>
      <c r="H6" s="70"/>
      <c r="I6" s="35"/>
      <c r="J6" s="34" t="s">
        <v>14</v>
      </c>
      <c r="K6" s="60"/>
    </row>
    <row r="7" spans="2:11" ht="21.75" customHeight="1">
      <c r="B7" s="64" t="s">
        <v>6</v>
      </c>
      <c r="C7" s="55" t="s">
        <v>1</v>
      </c>
      <c r="D7" s="56"/>
      <c r="E7" s="40">
        <v>44128</v>
      </c>
      <c r="F7" s="41"/>
      <c r="G7" s="40">
        <v>1320</v>
      </c>
      <c r="H7" s="42"/>
      <c r="I7" s="43"/>
      <c r="J7" s="38">
        <f aca="true" t="shared" si="0" ref="J7:J12">(E7+G7)</f>
        <v>45448</v>
      </c>
      <c r="K7" s="39"/>
    </row>
    <row r="8" spans="2:11" ht="21.75" customHeight="1">
      <c r="B8" s="66"/>
      <c r="C8" s="55" t="s">
        <v>2</v>
      </c>
      <c r="D8" s="56"/>
      <c r="E8" s="61">
        <v>11792</v>
      </c>
      <c r="F8" s="62"/>
      <c r="G8" s="61">
        <v>34</v>
      </c>
      <c r="H8" s="63"/>
      <c r="I8" s="43"/>
      <c r="J8" s="54">
        <f t="shared" si="0"/>
        <v>11826</v>
      </c>
      <c r="K8" s="39"/>
    </row>
    <row r="9" spans="2:11" ht="21.75" customHeight="1">
      <c r="B9" s="66"/>
      <c r="C9" s="55" t="s">
        <v>3</v>
      </c>
      <c r="D9" s="56"/>
      <c r="E9" s="40">
        <v>43844</v>
      </c>
      <c r="F9" s="41"/>
      <c r="G9" s="40">
        <v>1040</v>
      </c>
      <c r="H9" s="42"/>
      <c r="I9" s="43"/>
      <c r="J9" s="38">
        <f t="shared" si="0"/>
        <v>44884</v>
      </c>
      <c r="K9" s="39"/>
    </row>
    <row r="10" spans="2:11" ht="21.75" customHeight="1">
      <c r="B10" s="66"/>
      <c r="C10" s="55" t="s">
        <v>2</v>
      </c>
      <c r="D10" s="56"/>
      <c r="E10" s="61">
        <v>13607</v>
      </c>
      <c r="F10" s="62"/>
      <c r="G10" s="61">
        <v>39</v>
      </c>
      <c r="H10" s="63"/>
      <c r="I10" s="43"/>
      <c r="J10" s="54">
        <f t="shared" si="0"/>
        <v>13646</v>
      </c>
      <c r="K10" s="39"/>
    </row>
    <row r="11" spans="2:11" ht="21.75" customHeight="1">
      <c r="B11" s="66"/>
      <c r="C11" s="55" t="s">
        <v>4</v>
      </c>
      <c r="D11" s="56"/>
      <c r="E11" s="38">
        <f>E7+E9</f>
        <v>87972</v>
      </c>
      <c r="F11" s="71"/>
      <c r="G11" s="38">
        <f>G7+G9</f>
        <v>2360</v>
      </c>
      <c r="H11" s="72"/>
      <c r="I11" s="59"/>
      <c r="J11" s="38">
        <f t="shared" si="0"/>
        <v>90332</v>
      </c>
      <c r="K11" s="39"/>
    </row>
    <row r="12" spans="2:11" ht="21.75" customHeight="1">
      <c r="B12" s="67"/>
      <c r="C12" s="55" t="s">
        <v>2</v>
      </c>
      <c r="D12" s="56"/>
      <c r="E12" s="54">
        <f>E8+E10</f>
        <v>25399</v>
      </c>
      <c r="F12" s="57"/>
      <c r="G12" s="54">
        <f>G8+G10</f>
        <v>73</v>
      </c>
      <c r="H12" s="58"/>
      <c r="I12" s="59"/>
      <c r="J12" s="54">
        <f t="shared" si="0"/>
        <v>25472</v>
      </c>
      <c r="K12" s="39"/>
    </row>
    <row r="13" spans="2:11" ht="21.75" customHeight="1">
      <c r="B13" s="64" t="s">
        <v>7</v>
      </c>
      <c r="C13" s="15"/>
      <c r="D13" s="16"/>
      <c r="E13" s="40">
        <v>38776</v>
      </c>
      <c r="F13" s="41"/>
      <c r="G13" s="40">
        <v>1762</v>
      </c>
      <c r="H13" s="42"/>
      <c r="I13" s="43"/>
      <c r="J13" s="40">
        <v>40195</v>
      </c>
      <c r="K13" s="44"/>
    </row>
    <row r="14" spans="2:11" ht="21.75" customHeight="1" thickBot="1">
      <c r="B14" s="65"/>
      <c r="C14" s="45" t="s">
        <v>5</v>
      </c>
      <c r="D14" s="46"/>
      <c r="E14" s="47"/>
      <c r="F14" s="48"/>
      <c r="G14" s="49">
        <f>E13+G13-J13</f>
        <v>343</v>
      </c>
      <c r="H14" s="50"/>
      <c r="I14" s="51"/>
      <c r="J14" s="52"/>
      <c r="K14" s="53"/>
    </row>
    <row r="16" spans="3:4" ht="13.5">
      <c r="C16" s="8" t="s">
        <v>12</v>
      </c>
      <c r="D16" s="8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34" t="s">
        <v>10</v>
      </c>
      <c r="E20" s="35"/>
      <c r="F20" s="34" t="s">
        <v>11</v>
      </c>
      <c r="G20" s="35"/>
      <c r="H20" s="11" t="s">
        <v>9</v>
      </c>
      <c r="I20" s="36" t="s">
        <v>13</v>
      </c>
      <c r="J20" s="37"/>
      <c r="K20" s="12" t="s">
        <v>9</v>
      </c>
      <c r="L20" s="9"/>
    </row>
    <row r="21" spans="2:12" ht="21.75" customHeight="1">
      <c r="B21" s="5"/>
      <c r="C21" s="14" t="s">
        <v>1</v>
      </c>
      <c r="D21" s="30">
        <f>J7</f>
        <v>45448</v>
      </c>
      <c r="E21" s="31"/>
      <c r="F21" s="32">
        <f>'[2]4月'!$D$21</f>
        <v>45355</v>
      </c>
      <c r="G21" s="33"/>
      <c r="H21" s="19">
        <f>(D21-F21)</f>
        <v>93</v>
      </c>
      <c r="I21" s="32">
        <f>'[1]5月'!$D$21</f>
        <v>45311</v>
      </c>
      <c r="J21" s="33"/>
      <c r="K21" s="20">
        <f>(D21-I21)</f>
        <v>137</v>
      </c>
      <c r="L21" s="10"/>
    </row>
    <row r="22" spans="2:12" ht="21.75" customHeight="1">
      <c r="B22" s="13" t="s">
        <v>6</v>
      </c>
      <c r="C22" s="14" t="s">
        <v>3</v>
      </c>
      <c r="D22" s="30">
        <f>J9</f>
        <v>44884</v>
      </c>
      <c r="E22" s="31"/>
      <c r="F22" s="32">
        <f>'[2]4月'!$D$22</f>
        <v>44852</v>
      </c>
      <c r="G22" s="33"/>
      <c r="H22" s="19">
        <f>(D22-F22)</f>
        <v>32</v>
      </c>
      <c r="I22" s="32">
        <f>'[1]5月'!$D$22</f>
        <v>44841</v>
      </c>
      <c r="J22" s="33"/>
      <c r="K22" s="20">
        <f>(D22-I22)</f>
        <v>43</v>
      </c>
      <c r="L22" s="10"/>
    </row>
    <row r="23" spans="2:12" ht="21.75" customHeight="1">
      <c r="B23" s="6"/>
      <c r="C23" s="14" t="s">
        <v>4</v>
      </c>
      <c r="D23" s="30">
        <f>J11</f>
        <v>90332</v>
      </c>
      <c r="E23" s="31"/>
      <c r="F23" s="32">
        <f>'[2]4月'!$D$23</f>
        <v>90207</v>
      </c>
      <c r="G23" s="33"/>
      <c r="H23" s="19">
        <f>(D23-F23)</f>
        <v>125</v>
      </c>
      <c r="I23" s="32">
        <f>I21+I22</f>
        <v>90152</v>
      </c>
      <c r="J23" s="33"/>
      <c r="K23" s="20">
        <f>(D23-I23)</f>
        <v>180</v>
      </c>
      <c r="L23" s="10"/>
    </row>
    <row r="24" spans="2:12" ht="21.75" customHeight="1" thickBot="1">
      <c r="B24" s="17" t="s">
        <v>7</v>
      </c>
      <c r="C24" s="18"/>
      <c r="D24" s="26">
        <f>J13</f>
        <v>40195</v>
      </c>
      <c r="E24" s="27"/>
      <c r="F24" s="28">
        <f>'[2]4月'!$D$24</f>
        <v>40026</v>
      </c>
      <c r="G24" s="29"/>
      <c r="H24" s="21">
        <f>(D24-F24)</f>
        <v>169</v>
      </c>
      <c r="I24" s="28">
        <f>'[1]5月'!$I$24</f>
        <v>38867</v>
      </c>
      <c r="J24" s="29"/>
      <c r="K24" s="22">
        <f>(D24-I24)</f>
        <v>1328</v>
      </c>
      <c r="L24" s="10"/>
    </row>
  </sheetData>
  <sheetProtection/>
  <mergeCells count="53">
    <mergeCell ref="C1:D1"/>
    <mergeCell ref="C6:D6"/>
    <mergeCell ref="E6:F6"/>
    <mergeCell ref="G6:I6"/>
    <mergeCell ref="J6:K6"/>
    <mergeCell ref="B7:B12"/>
    <mergeCell ref="C7:D7"/>
    <mergeCell ref="E7:F7"/>
    <mergeCell ref="G7:I7"/>
    <mergeCell ref="J7:K7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G14:I14"/>
    <mergeCell ref="J14:K14"/>
    <mergeCell ref="D20:E20"/>
    <mergeCell ref="F20:G20"/>
    <mergeCell ref="I20:J20"/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E7" sqref="E7:F7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 customHeight="1">
      <c r="C1" s="73" t="s">
        <v>19</v>
      </c>
      <c r="D1" s="73"/>
      <c r="E1" s="7" t="s">
        <v>21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8"/>
      <c r="D6" s="69"/>
      <c r="E6" s="34" t="s">
        <v>15</v>
      </c>
      <c r="F6" s="35"/>
      <c r="G6" s="34" t="s">
        <v>16</v>
      </c>
      <c r="H6" s="70"/>
      <c r="I6" s="35"/>
      <c r="J6" s="34" t="s">
        <v>14</v>
      </c>
      <c r="K6" s="60"/>
    </row>
    <row r="7" spans="2:11" ht="21.75" customHeight="1">
      <c r="B7" s="64" t="s">
        <v>6</v>
      </c>
      <c r="C7" s="55" t="s">
        <v>1</v>
      </c>
      <c r="D7" s="56"/>
      <c r="E7" s="40">
        <v>44099</v>
      </c>
      <c r="F7" s="41"/>
      <c r="G7" s="40">
        <v>1340</v>
      </c>
      <c r="H7" s="42"/>
      <c r="I7" s="41"/>
      <c r="J7" s="38">
        <f aca="true" t="shared" si="0" ref="J7:J12">(E7+G7)</f>
        <v>45439</v>
      </c>
      <c r="K7" s="75"/>
    </row>
    <row r="8" spans="2:11" ht="21.75" customHeight="1">
      <c r="B8" s="66"/>
      <c r="C8" s="55" t="s">
        <v>2</v>
      </c>
      <c r="D8" s="56"/>
      <c r="E8" s="61">
        <v>11794</v>
      </c>
      <c r="F8" s="62"/>
      <c r="G8" s="61">
        <v>36</v>
      </c>
      <c r="H8" s="63"/>
      <c r="I8" s="62"/>
      <c r="J8" s="54">
        <f t="shared" si="0"/>
        <v>11830</v>
      </c>
      <c r="K8" s="76"/>
    </row>
    <row r="9" spans="2:11" ht="21.75" customHeight="1">
      <c r="B9" s="66"/>
      <c r="C9" s="55" t="s">
        <v>3</v>
      </c>
      <c r="D9" s="56"/>
      <c r="E9" s="40">
        <v>43841</v>
      </c>
      <c r="F9" s="41"/>
      <c r="G9" s="40">
        <v>1047</v>
      </c>
      <c r="H9" s="42"/>
      <c r="I9" s="41"/>
      <c r="J9" s="38">
        <f t="shared" si="0"/>
        <v>44888</v>
      </c>
      <c r="K9" s="75"/>
    </row>
    <row r="10" spans="2:11" ht="21.75" customHeight="1">
      <c r="B10" s="66"/>
      <c r="C10" s="55" t="s">
        <v>2</v>
      </c>
      <c r="D10" s="56"/>
      <c r="E10" s="61">
        <v>13621</v>
      </c>
      <c r="F10" s="62"/>
      <c r="G10" s="61">
        <v>39</v>
      </c>
      <c r="H10" s="63"/>
      <c r="I10" s="62"/>
      <c r="J10" s="54">
        <f t="shared" si="0"/>
        <v>13660</v>
      </c>
      <c r="K10" s="76"/>
    </row>
    <row r="11" spans="2:11" ht="21.75" customHeight="1">
      <c r="B11" s="66"/>
      <c r="C11" s="55" t="s">
        <v>4</v>
      </c>
      <c r="D11" s="56"/>
      <c r="E11" s="38">
        <v>87940</v>
      </c>
      <c r="F11" s="71"/>
      <c r="G11" s="38">
        <v>2387</v>
      </c>
      <c r="H11" s="72"/>
      <c r="I11" s="71"/>
      <c r="J11" s="38">
        <f t="shared" si="0"/>
        <v>90327</v>
      </c>
      <c r="K11" s="75"/>
    </row>
    <row r="12" spans="2:11" ht="21.75" customHeight="1">
      <c r="B12" s="67"/>
      <c r="C12" s="55" t="s">
        <v>2</v>
      </c>
      <c r="D12" s="56"/>
      <c r="E12" s="54">
        <v>25415</v>
      </c>
      <c r="F12" s="57"/>
      <c r="G12" s="54">
        <v>75</v>
      </c>
      <c r="H12" s="58"/>
      <c r="I12" s="57"/>
      <c r="J12" s="54">
        <f t="shared" si="0"/>
        <v>25490</v>
      </c>
      <c r="K12" s="76"/>
    </row>
    <row r="13" spans="2:11" ht="21.75" customHeight="1">
      <c r="B13" s="64" t="s">
        <v>7</v>
      </c>
      <c r="C13" s="15"/>
      <c r="D13" s="16"/>
      <c r="E13" s="40">
        <v>38782</v>
      </c>
      <c r="F13" s="41"/>
      <c r="G13" s="40">
        <v>1780</v>
      </c>
      <c r="H13" s="42"/>
      <c r="I13" s="41"/>
      <c r="J13" s="40">
        <v>40195</v>
      </c>
      <c r="K13" s="77"/>
    </row>
    <row r="14" spans="2:11" ht="21.75" customHeight="1" thickBot="1">
      <c r="B14" s="65"/>
      <c r="C14" s="45" t="s">
        <v>5</v>
      </c>
      <c r="D14" s="46"/>
      <c r="E14" s="47"/>
      <c r="F14" s="48"/>
      <c r="G14" s="49">
        <v>341</v>
      </c>
      <c r="H14" s="50"/>
      <c r="I14" s="78"/>
      <c r="J14" s="52"/>
      <c r="K14" s="53"/>
    </row>
    <row r="16" spans="3:4" ht="13.5">
      <c r="C16" s="8" t="s">
        <v>12</v>
      </c>
      <c r="D16" s="8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34" t="s">
        <v>10</v>
      </c>
      <c r="E20" s="35"/>
      <c r="F20" s="34" t="s">
        <v>11</v>
      </c>
      <c r="G20" s="35"/>
      <c r="H20" s="11" t="s">
        <v>9</v>
      </c>
      <c r="I20" s="36" t="s">
        <v>13</v>
      </c>
      <c r="J20" s="37"/>
      <c r="K20" s="12" t="s">
        <v>9</v>
      </c>
      <c r="L20" s="9"/>
    </row>
    <row r="21" spans="2:12" ht="21.75" customHeight="1">
      <c r="B21" s="5"/>
      <c r="C21" s="14" t="s">
        <v>1</v>
      </c>
      <c r="D21" s="30">
        <v>45439</v>
      </c>
      <c r="E21" s="79"/>
      <c r="F21" s="32">
        <v>45448</v>
      </c>
      <c r="G21" s="33"/>
      <c r="H21" s="19">
        <f>(D21-F21)</f>
        <v>-9</v>
      </c>
      <c r="I21" s="32">
        <v>45296</v>
      </c>
      <c r="J21" s="33"/>
      <c r="K21" s="20">
        <f>(D21-I21)</f>
        <v>143</v>
      </c>
      <c r="L21" s="10"/>
    </row>
    <row r="22" spans="2:12" ht="21.75" customHeight="1">
      <c r="B22" s="13" t="s">
        <v>6</v>
      </c>
      <c r="C22" s="14" t="s">
        <v>3</v>
      </c>
      <c r="D22" s="30">
        <v>44888</v>
      </c>
      <c r="E22" s="79"/>
      <c r="F22" s="32">
        <v>44884</v>
      </c>
      <c r="G22" s="33"/>
      <c r="H22" s="19">
        <f>(D22-F22)</f>
        <v>4</v>
      </c>
      <c r="I22" s="32">
        <v>44792</v>
      </c>
      <c r="J22" s="33"/>
      <c r="K22" s="20">
        <f>(D22-I22)</f>
        <v>96</v>
      </c>
      <c r="L22" s="10"/>
    </row>
    <row r="23" spans="2:12" ht="21.75" customHeight="1">
      <c r="B23" s="6"/>
      <c r="C23" s="14" t="s">
        <v>4</v>
      </c>
      <c r="D23" s="30">
        <v>90327</v>
      </c>
      <c r="E23" s="79"/>
      <c r="F23" s="32">
        <v>90332</v>
      </c>
      <c r="G23" s="33"/>
      <c r="H23" s="19">
        <f>(D23-F23)</f>
        <v>-5</v>
      </c>
      <c r="I23" s="32">
        <v>90088</v>
      </c>
      <c r="J23" s="33"/>
      <c r="K23" s="20">
        <f>(D23-I23)</f>
        <v>239</v>
      </c>
      <c r="L23" s="10"/>
    </row>
    <row r="24" spans="2:12" ht="21.75" customHeight="1" thickBot="1">
      <c r="B24" s="17" t="s">
        <v>7</v>
      </c>
      <c r="C24" s="18"/>
      <c r="D24" s="26">
        <v>40221</v>
      </c>
      <c r="E24" s="80"/>
      <c r="F24" s="28">
        <v>40195</v>
      </c>
      <c r="G24" s="29"/>
      <c r="H24" s="21">
        <f>(D24-F24)</f>
        <v>26</v>
      </c>
      <c r="I24" s="28">
        <v>39515</v>
      </c>
      <c r="J24" s="29"/>
      <c r="K24" s="22">
        <f>(D24-I24)</f>
        <v>706</v>
      </c>
      <c r="L24" s="10"/>
    </row>
  </sheetData>
  <sheetProtection/>
  <mergeCells count="53"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  <mergeCell ref="G14:I14"/>
    <mergeCell ref="J14:K14"/>
    <mergeCell ref="D20:E20"/>
    <mergeCell ref="F20:G20"/>
    <mergeCell ref="I20:J20"/>
    <mergeCell ref="D21:E21"/>
    <mergeCell ref="F21:G21"/>
    <mergeCell ref="I21:J2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C10:D10"/>
    <mergeCell ref="E10:F10"/>
    <mergeCell ref="G10:I10"/>
    <mergeCell ref="J10:K10"/>
    <mergeCell ref="C11:D11"/>
    <mergeCell ref="E11:F11"/>
    <mergeCell ref="G11:I11"/>
    <mergeCell ref="J11:K11"/>
    <mergeCell ref="C8:D8"/>
    <mergeCell ref="E8:F8"/>
    <mergeCell ref="G8:I8"/>
    <mergeCell ref="J8:K8"/>
    <mergeCell ref="C9:D9"/>
    <mergeCell ref="E9:F9"/>
    <mergeCell ref="G9:I9"/>
    <mergeCell ref="J9:K9"/>
    <mergeCell ref="C1:D1"/>
    <mergeCell ref="C6:D6"/>
    <mergeCell ref="E6:F6"/>
    <mergeCell ref="G6:I6"/>
    <mergeCell ref="J6:K6"/>
    <mergeCell ref="B7:B12"/>
    <mergeCell ref="C7:D7"/>
    <mergeCell ref="E7:F7"/>
    <mergeCell ref="G7:I7"/>
    <mergeCell ref="J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C14" sqref="C14:D14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 customHeight="1">
      <c r="C1" s="73" t="s">
        <v>19</v>
      </c>
      <c r="D1" s="74"/>
      <c r="E1" s="7" t="s">
        <v>22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8"/>
      <c r="D6" s="69"/>
      <c r="E6" s="34" t="s">
        <v>15</v>
      </c>
      <c r="F6" s="35"/>
      <c r="G6" s="34" t="s">
        <v>16</v>
      </c>
      <c r="H6" s="70"/>
      <c r="I6" s="35"/>
      <c r="J6" s="34" t="s">
        <v>14</v>
      </c>
      <c r="K6" s="60"/>
    </row>
    <row r="7" spans="2:11" ht="21.75" customHeight="1">
      <c r="B7" s="64" t="s">
        <v>6</v>
      </c>
      <c r="C7" s="55" t="s">
        <v>1</v>
      </c>
      <c r="D7" s="56"/>
      <c r="E7" s="40">
        <v>44092</v>
      </c>
      <c r="F7" s="41"/>
      <c r="G7" s="40">
        <v>1340</v>
      </c>
      <c r="H7" s="42"/>
      <c r="I7" s="43"/>
      <c r="J7" s="38">
        <f aca="true" t="shared" si="0" ref="J7:J12">(E7+G7)</f>
        <v>45432</v>
      </c>
      <c r="K7" s="39"/>
    </row>
    <row r="8" spans="2:11" ht="21.75" customHeight="1">
      <c r="B8" s="66"/>
      <c r="C8" s="55" t="s">
        <v>2</v>
      </c>
      <c r="D8" s="56"/>
      <c r="E8" s="61">
        <v>11806</v>
      </c>
      <c r="F8" s="62"/>
      <c r="G8" s="61">
        <v>37</v>
      </c>
      <c r="H8" s="63"/>
      <c r="I8" s="43"/>
      <c r="J8" s="54">
        <f t="shared" si="0"/>
        <v>11843</v>
      </c>
      <c r="K8" s="39"/>
    </row>
    <row r="9" spans="2:11" ht="21.75" customHeight="1">
      <c r="B9" s="66"/>
      <c r="C9" s="55" t="s">
        <v>3</v>
      </c>
      <c r="D9" s="56"/>
      <c r="E9" s="40">
        <v>43836</v>
      </c>
      <c r="F9" s="41"/>
      <c r="G9" s="40">
        <v>1046</v>
      </c>
      <c r="H9" s="42"/>
      <c r="I9" s="43"/>
      <c r="J9" s="38">
        <f t="shared" si="0"/>
        <v>44882</v>
      </c>
      <c r="K9" s="39"/>
    </row>
    <row r="10" spans="2:11" ht="21.75" customHeight="1">
      <c r="B10" s="66"/>
      <c r="C10" s="55" t="s">
        <v>2</v>
      </c>
      <c r="D10" s="56"/>
      <c r="E10" s="61">
        <v>13611</v>
      </c>
      <c r="F10" s="62"/>
      <c r="G10" s="61">
        <v>38</v>
      </c>
      <c r="H10" s="63"/>
      <c r="I10" s="43"/>
      <c r="J10" s="54">
        <f t="shared" si="0"/>
        <v>13649</v>
      </c>
      <c r="K10" s="39"/>
    </row>
    <row r="11" spans="2:11" ht="21.75" customHeight="1">
      <c r="B11" s="66"/>
      <c r="C11" s="55" t="s">
        <v>4</v>
      </c>
      <c r="D11" s="56"/>
      <c r="E11" s="38">
        <f>E7+E9</f>
        <v>87928</v>
      </c>
      <c r="F11" s="71"/>
      <c r="G11" s="38">
        <f>G7+G9</f>
        <v>2386</v>
      </c>
      <c r="H11" s="72"/>
      <c r="I11" s="59"/>
      <c r="J11" s="38">
        <f t="shared" si="0"/>
        <v>90314</v>
      </c>
      <c r="K11" s="39"/>
    </row>
    <row r="12" spans="2:11" ht="21.75" customHeight="1">
      <c r="B12" s="67"/>
      <c r="C12" s="55" t="s">
        <v>2</v>
      </c>
      <c r="D12" s="56"/>
      <c r="E12" s="54">
        <f>E8+E10</f>
        <v>25417</v>
      </c>
      <c r="F12" s="57"/>
      <c r="G12" s="54">
        <f>G8+G10</f>
        <v>75</v>
      </c>
      <c r="H12" s="58"/>
      <c r="I12" s="59"/>
      <c r="J12" s="54">
        <f t="shared" si="0"/>
        <v>25492</v>
      </c>
      <c r="K12" s="39"/>
    </row>
    <row r="13" spans="2:11" ht="21.75" customHeight="1">
      <c r="B13" s="64" t="s">
        <v>7</v>
      </c>
      <c r="C13" s="15"/>
      <c r="D13" s="16"/>
      <c r="E13" s="40">
        <v>38802</v>
      </c>
      <c r="F13" s="41"/>
      <c r="G13" s="40">
        <v>1774</v>
      </c>
      <c r="H13" s="42"/>
      <c r="I13" s="43"/>
      <c r="J13" s="40">
        <v>40236</v>
      </c>
      <c r="K13" s="44"/>
    </row>
    <row r="14" spans="2:11" ht="21.75" customHeight="1" thickBot="1">
      <c r="B14" s="65"/>
      <c r="C14" s="45" t="s">
        <v>5</v>
      </c>
      <c r="D14" s="46"/>
      <c r="E14" s="47"/>
      <c r="F14" s="48"/>
      <c r="G14" s="49">
        <f>E13+G13-J13</f>
        <v>340</v>
      </c>
      <c r="H14" s="50"/>
      <c r="I14" s="51"/>
      <c r="J14" s="52"/>
      <c r="K14" s="53"/>
    </row>
    <row r="16" spans="3:4" ht="13.5">
      <c r="C16" s="8" t="s">
        <v>12</v>
      </c>
      <c r="D16" s="8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34" t="s">
        <v>10</v>
      </c>
      <c r="E20" s="35"/>
      <c r="F20" s="34" t="s">
        <v>11</v>
      </c>
      <c r="G20" s="35"/>
      <c r="H20" s="11" t="s">
        <v>9</v>
      </c>
      <c r="I20" s="36" t="s">
        <v>13</v>
      </c>
      <c r="J20" s="37"/>
      <c r="K20" s="12" t="s">
        <v>9</v>
      </c>
      <c r="L20" s="9"/>
    </row>
    <row r="21" spans="2:12" ht="21.75" customHeight="1">
      <c r="B21" s="5"/>
      <c r="C21" s="14" t="s">
        <v>1</v>
      </c>
      <c r="D21" s="30">
        <v>45432</v>
      </c>
      <c r="E21" s="31"/>
      <c r="F21" s="32">
        <v>45439</v>
      </c>
      <c r="G21" s="33"/>
      <c r="H21" s="19">
        <v>-7</v>
      </c>
      <c r="I21" s="32">
        <v>45332</v>
      </c>
      <c r="J21" s="33"/>
      <c r="K21" s="20">
        <v>100</v>
      </c>
      <c r="L21" s="10"/>
    </row>
    <row r="22" spans="2:12" ht="21.75" customHeight="1">
      <c r="B22" s="13" t="s">
        <v>6</v>
      </c>
      <c r="C22" s="14" t="s">
        <v>3</v>
      </c>
      <c r="D22" s="30">
        <v>44882</v>
      </c>
      <c r="E22" s="31"/>
      <c r="F22" s="32">
        <v>44888</v>
      </c>
      <c r="G22" s="33"/>
      <c r="H22" s="19">
        <v>-6</v>
      </c>
      <c r="I22" s="32">
        <v>44805</v>
      </c>
      <c r="J22" s="33"/>
      <c r="K22" s="20">
        <v>77</v>
      </c>
      <c r="L22" s="10"/>
    </row>
    <row r="23" spans="2:12" ht="21.75" customHeight="1">
      <c r="B23" s="6"/>
      <c r="C23" s="14" t="s">
        <v>4</v>
      </c>
      <c r="D23" s="30">
        <v>90314</v>
      </c>
      <c r="E23" s="31"/>
      <c r="F23" s="32">
        <v>90327</v>
      </c>
      <c r="G23" s="33"/>
      <c r="H23" s="19">
        <v>-13</v>
      </c>
      <c r="I23" s="32">
        <v>90137</v>
      </c>
      <c r="J23" s="33"/>
      <c r="K23" s="20">
        <v>177</v>
      </c>
      <c r="L23" s="10"/>
    </row>
    <row r="24" spans="2:12" ht="21.75" customHeight="1" thickBot="1">
      <c r="B24" s="17" t="s">
        <v>7</v>
      </c>
      <c r="C24" s="18"/>
      <c r="D24" s="26">
        <v>40236</v>
      </c>
      <c r="E24" s="27"/>
      <c r="F24" s="28">
        <v>40221</v>
      </c>
      <c r="G24" s="29"/>
      <c r="H24" s="21">
        <v>15</v>
      </c>
      <c r="I24" s="28">
        <v>39585</v>
      </c>
      <c r="J24" s="29"/>
      <c r="K24" s="22">
        <v>651</v>
      </c>
      <c r="L24" s="10"/>
    </row>
  </sheetData>
  <sheetProtection/>
  <mergeCells count="53">
    <mergeCell ref="C1:D1"/>
    <mergeCell ref="C6:D6"/>
    <mergeCell ref="E6:F6"/>
    <mergeCell ref="G6:I6"/>
    <mergeCell ref="J6:K6"/>
    <mergeCell ref="B7:B12"/>
    <mergeCell ref="C7:D7"/>
    <mergeCell ref="E7:F7"/>
    <mergeCell ref="G7:I7"/>
    <mergeCell ref="J7:K7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G14:I14"/>
    <mergeCell ref="J14:K14"/>
    <mergeCell ref="D20:E20"/>
    <mergeCell ref="F20:G20"/>
    <mergeCell ref="I20:J20"/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 customHeight="1">
      <c r="C1" s="73" t="s">
        <v>19</v>
      </c>
      <c r="D1" s="74"/>
      <c r="E1" s="7" t="s">
        <v>23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8"/>
      <c r="D6" s="69"/>
      <c r="E6" s="34" t="s">
        <v>15</v>
      </c>
      <c r="F6" s="35"/>
      <c r="G6" s="34" t="s">
        <v>16</v>
      </c>
      <c r="H6" s="70"/>
      <c r="I6" s="35"/>
      <c r="J6" s="34" t="s">
        <v>14</v>
      </c>
      <c r="K6" s="60"/>
    </row>
    <row r="7" spans="2:11" ht="21.75" customHeight="1">
      <c r="B7" s="64" t="s">
        <v>6</v>
      </c>
      <c r="C7" s="55" t="s">
        <v>1</v>
      </c>
      <c r="D7" s="56"/>
      <c r="E7" s="40">
        <v>44067</v>
      </c>
      <c r="F7" s="41"/>
      <c r="G7" s="40">
        <v>1364</v>
      </c>
      <c r="H7" s="42"/>
      <c r="I7" s="43"/>
      <c r="J7" s="38">
        <f aca="true" t="shared" si="0" ref="J7:J12">(E7+G7)</f>
        <v>45431</v>
      </c>
      <c r="K7" s="39"/>
    </row>
    <row r="8" spans="2:11" ht="21.75" customHeight="1">
      <c r="B8" s="66"/>
      <c r="C8" s="55" t="s">
        <v>2</v>
      </c>
      <c r="D8" s="56"/>
      <c r="E8" s="61">
        <v>11822</v>
      </c>
      <c r="F8" s="62"/>
      <c r="G8" s="61">
        <v>38</v>
      </c>
      <c r="H8" s="63"/>
      <c r="I8" s="43"/>
      <c r="J8" s="54">
        <f t="shared" si="0"/>
        <v>11860</v>
      </c>
      <c r="K8" s="39"/>
    </row>
    <row r="9" spans="2:11" ht="21.75" customHeight="1">
      <c r="B9" s="66"/>
      <c r="C9" s="55" t="s">
        <v>3</v>
      </c>
      <c r="D9" s="56"/>
      <c r="E9" s="40">
        <v>43797</v>
      </c>
      <c r="F9" s="41"/>
      <c r="G9" s="40">
        <v>1057</v>
      </c>
      <c r="H9" s="42"/>
      <c r="I9" s="43"/>
      <c r="J9" s="38">
        <f t="shared" si="0"/>
        <v>44854</v>
      </c>
      <c r="K9" s="39"/>
    </row>
    <row r="10" spans="2:11" ht="21.75" customHeight="1">
      <c r="B10" s="66"/>
      <c r="C10" s="55" t="s">
        <v>2</v>
      </c>
      <c r="D10" s="56"/>
      <c r="E10" s="61">
        <v>13646</v>
      </c>
      <c r="F10" s="62"/>
      <c r="G10" s="61">
        <v>39</v>
      </c>
      <c r="H10" s="63"/>
      <c r="I10" s="43"/>
      <c r="J10" s="54">
        <f t="shared" si="0"/>
        <v>13685</v>
      </c>
      <c r="K10" s="39"/>
    </row>
    <row r="11" spans="2:11" ht="21.75" customHeight="1">
      <c r="B11" s="66"/>
      <c r="C11" s="55" t="s">
        <v>4</v>
      </c>
      <c r="D11" s="56"/>
      <c r="E11" s="38">
        <f>E7+E9</f>
        <v>87864</v>
      </c>
      <c r="F11" s="71"/>
      <c r="G11" s="38">
        <f>G7+G9</f>
        <v>2421</v>
      </c>
      <c r="H11" s="72"/>
      <c r="I11" s="59"/>
      <c r="J11" s="38">
        <f t="shared" si="0"/>
        <v>90285</v>
      </c>
      <c r="K11" s="39"/>
    </row>
    <row r="12" spans="2:11" ht="21.75" customHeight="1">
      <c r="B12" s="67"/>
      <c r="C12" s="55" t="s">
        <v>2</v>
      </c>
      <c r="D12" s="56"/>
      <c r="E12" s="54">
        <f>E8+E10</f>
        <v>25468</v>
      </c>
      <c r="F12" s="57"/>
      <c r="G12" s="54">
        <f>G8+G10</f>
        <v>77</v>
      </c>
      <c r="H12" s="58"/>
      <c r="I12" s="59"/>
      <c r="J12" s="54">
        <f t="shared" si="0"/>
        <v>25545</v>
      </c>
      <c r="K12" s="39"/>
    </row>
    <row r="13" spans="2:11" ht="21.75" customHeight="1">
      <c r="B13" s="64" t="s">
        <v>7</v>
      </c>
      <c r="C13" s="15"/>
      <c r="D13" s="16"/>
      <c r="E13" s="40">
        <v>38822</v>
      </c>
      <c r="F13" s="41"/>
      <c r="G13" s="40">
        <v>1811</v>
      </c>
      <c r="H13" s="42"/>
      <c r="I13" s="43"/>
      <c r="J13" s="40">
        <v>40288</v>
      </c>
      <c r="K13" s="44"/>
    </row>
    <row r="14" spans="2:11" ht="21.75" customHeight="1" thickBot="1">
      <c r="B14" s="65"/>
      <c r="C14" s="45" t="s">
        <v>5</v>
      </c>
      <c r="D14" s="46"/>
      <c r="E14" s="47"/>
      <c r="F14" s="48"/>
      <c r="G14" s="49">
        <f>E13+G13-J13</f>
        <v>345</v>
      </c>
      <c r="H14" s="50"/>
      <c r="I14" s="51"/>
      <c r="J14" s="52"/>
      <c r="K14" s="53"/>
    </row>
    <row r="16" spans="3:4" ht="13.5">
      <c r="C16" s="8" t="s">
        <v>12</v>
      </c>
      <c r="D16" s="8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34" t="s">
        <v>10</v>
      </c>
      <c r="E20" s="35"/>
      <c r="F20" s="34" t="s">
        <v>11</v>
      </c>
      <c r="G20" s="35"/>
      <c r="H20" s="11" t="s">
        <v>9</v>
      </c>
      <c r="I20" s="36" t="s">
        <v>13</v>
      </c>
      <c r="J20" s="37"/>
      <c r="K20" s="12" t="s">
        <v>9</v>
      </c>
      <c r="L20" s="9"/>
    </row>
    <row r="21" spans="2:12" ht="21.75" customHeight="1">
      <c r="B21" s="5"/>
      <c r="C21" s="14" t="s">
        <v>1</v>
      </c>
      <c r="D21" s="30">
        <f>J7</f>
        <v>45431</v>
      </c>
      <c r="E21" s="31"/>
      <c r="F21" s="32">
        <v>45432</v>
      </c>
      <c r="G21" s="33"/>
      <c r="H21" s="19">
        <f>(D21-F21)</f>
        <v>-1</v>
      </c>
      <c r="I21" s="32">
        <v>45377</v>
      </c>
      <c r="J21" s="33"/>
      <c r="K21" s="20">
        <f>(D21-I21)</f>
        <v>54</v>
      </c>
      <c r="L21" s="10"/>
    </row>
    <row r="22" spans="2:12" ht="21.75" customHeight="1">
      <c r="B22" s="13" t="s">
        <v>6</v>
      </c>
      <c r="C22" s="14" t="s">
        <v>3</v>
      </c>
      <c r="D22" s="30">
        <f>J9</f>
        <v>44854</v>
      </c>
      <c r="E22" s="31"/>
      <c r="F22" s="32">
        <v>44882</v>
      </c>
      <c r="G22" s="33"/>
      <c r="H22" s="19">
        <f>(D22-F22)</f>
        <v>-28</v>
      </c>
      <c r="I22" s="32">
        <v>44832</v>
      </c>
      <c r="J22" s="33"/>
      <c r="K22" s="20">
        <f>(D22-I22)</f>
        <v>22</v>
      </c>
      <c r="L22" s="10"/>
    </row>
    <row r="23" spans="2:12" ht="21.75" customHeight="1">
      <c r="B23" s="6"/>
      <c r="C23" s="14" t="s">
        <v>4</v>
      </c>
      <c r="D23" s="30">
        <f>J11</f>
        <v>90285</v>
      </c>
      <c r="E23" s="31"/>
      <c r="F23" s="32">
        <v>90314</v>
      </c>
      <c r="G23" s="33"/>
      <c r="H23" s="19">
        <f>(D23-F23)</f>
        <v>-29</v>
      </c>
      <c r="I23" s="32">
        <v>90209</v>
      </c>
      <c r="J23" s="33"/>
      <c r="K23" s="20">
        <f>(D23-I23)</f>
        <v>76</v>
      </c>
      <c r="L23" s="10"/>
    </row>
    <row r="24" spans="2:12" ht="21.75" customHeight="1" thickBot="1">
      <c r="B24" s="17" t="s">
        <v>7</v>
      </c>
      <c r="C24" s="18"/>
      <c r="D24" s="26">
        <f>J13</f>
        <v>40288</v>
      </c>
      <c r="E24" s="27"/>
      <c r="F24" s="28">
        <v>40236</v>
      </c>
      <c r="G24" s="29"/>
      <c r="H24" s="21">
        <f>(D24-F24)</f>
        <v>52</v>
      </c>
      <c r="I24" s="28">
        <v>39671</v>
      </c>
      <c r="J24" s="29"/>
      <c r="K24" s="22">
        <f>(D24-I24)</f>
        <v>617</v>
      </c>
      <c r="L24" s="10"/>
    </row>
  </sheetData>
  <sheetProtection/>
  <mergeCells count="53"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  <mergeCell ref="G14:I14"/>
    <mergeCell ref="J14:K14"/>
    <mergeCell ref="D20:E20"/>
    <mergeCell ref="F20:G20"/>
    <mergeCell ref="I20:J20"/>
    <mergeCell ref="D21:E21"/>
    <mergeCell ref="F21:G21"/>
    <mergeCell ref="I21:J2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C10:D10"/>
    <mergeCell ref="E10:F10"/>
    <mergeCell ref="G10:I10"/>
    <mergeCell ref="J10:K10"/>
    <mergeCell ref="C11:D11"/>
    <mergeCell ref="E11:F11"/>
    <mergeCell ref="G11:I11"/>
    <mergeCell ref="J11:K11"/>
    <mergeCell ref="C8:D8"/>
    <mergeCell ref="E8:F8"/>
    <mergeCell ref="G8:I8"/>
    <mergeCell ref="J8:K8"/>
    <mergeCell ref="C9:D9"/>
    <mergeCell ref="E9:F9"/>
    <mergeCell ref="G9:I9"/>
    <mergeCell ref="J9:K9"/>
    <mergeCell ref="C1:D1"/>
    <mergeCell ref="C6:D6"/>
    <mergeCell ref="E6:F6"/>
    <mergeCell ref="G6:I6"/>
    <mergeCell ref="J6:K6"/>
    <mergeCell ref="B7:B12"/>
    <mergeCell ref="C7:D7"/>
    <mergeCell ref="E7:F7"/>
    <mergeCell ref="G7:I7"/>
    <mergeCell ref="J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  <col min="15" max="15" width="8.50390625" style="0" customWidth="1"/>
  </cols>
  <sheetData>
    <row r="1" spans="3:5" ht="18.75" customHeight="1">
      <c r="C1" s="73" t="s">
        <v>19</v>
      </c>
      <c r="D1" s="74"/>
      <c r="E1" s="7" t="s">
        <v>24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8"/>
      <c r="D6" s="69"/>
      <c r="E6" s="34" t="s">
        <v>15</v>
      </c>
      <c r="F6" s="35"/>
      <c r="G6" s="34" t="s">
        <v>16</v>
      </c>
      <c r="H6" s="70"/>
      <c r="I6" s="35"/>
      <c r="J6" s="34" t="s">
        <v>14</v>
      </c>
      <c r="K6" s="60"/>
    </row>
    <row r="7" spans="2:11" ht="21.75" customHeight="1">
      <c r="B7" s="64" t="s">
        <v>6</v>
      </c>
      <c r="C7" s="55" t="s">
        <v>1</v>
      </c>
      <c r="D7" s="56"/>
      <c r="E7" s="40">
        <v>44070</v>
      </c>
      <c r="F7" s="41"/>
      <c r="G7" s="40">
        <v>1363</v>
      </c>
      <c r="H7" s="42"/>
      <c r="I7" s="43"/>
      <c r="J7" s="38">
        <f aca="true" t="shared" si="0" ref="J7:J12">(E7+G7)</f>
        <v>45433</v>
      </c>
      <c r="K7" s="39"/>
    </row>
    <row r="8" spans="2:11" ht="21.75" customHeight="1">
      <c r="B8" s="66"/>
      <c r="C8" s="55" t="s">
        <v>2</v>
      </c>
      <c r="D8" s="56"/>
      <c r="E8" s="61">
        <v>11841</v>
      </c>
      <c r="F8" s="62"/>
      <c r="G8" s="61">
        <v>39</v>
      </c>
      <c r="H8" s="63"/>
      <c r="I8" s="43"/>
      <c r="J8" s="54">
        <f t="shared" si="0"/>
        <v>11880</v>
      </c>
      <c r="K8" s="39"/>
    </row>
    <row r="9" spans="2:11" ht="21.75" customHeight="1">
      <c r="B9" s="66"/>
      <c r="C9" s="55" t="s">
        <v>3</v>
      </c>
      <c r="D9" s="56"/>
      <c r="E9" s="40">
        <v>43776</v>
      </c>
      <c r="F9" s="41"/>
      <c r="G9" s="40">
        <v>1057</v>
      </c>
      <c r="H9" s="42"/>
      <c r="I9" s="43"/>
      <c r="J9" s="38">
        <f t="shared" si="0"/>
        <v>44833</v>
      </c>
      <c r="K9" s="39"/>
    </row>
    <row r="10" spans="2:11" ht="21.75" customHeight="1">
      <c r="B10" s="66"/>
      <c r="C10" s="55" t="s">
        <v>2</v>
      </c>
      <c r="D10" s="56"/>
      <c r="E10" s="61">
        <v>13680</v>
      </c>
      <c r="F10" s="62"/>
      <c r="G10" s="61">
        <v>39</v>
      </c>
      <c r="H10" s="63"/>
      <c r="I10" s="43"/>
      <c r="J10" s="54">
        <f t="shared" si="0"/>
        <v>13719</v>
      </c>
      <c r="K10" s="39"/>
    </row>
    <row r="11" spans="2:11" ht="21.75" customHeight="1">
      <c r="B11" s="66"/>
      <c r="C11" s="55" t="s">
        <v>4</v>
      </c>
      <c r="D11" s="56"/>
      <c r="E11" s="38">
        <f>E7+E9</f>
        <v>87846</v>
      </c>
      <c r="F11" s="71"/>
      <c r="G11" s="38">
        <f>G7+G9</f>
        <v>2420</v>
      </c>
      <c r="H11" s="72"/>
      <c r="I11" s="59"/>
      <c r="J11" s="38">
        <f t="shared" si="0"/>
        <v>90266</v>
      </c>
      <c r="K11" s="39"/>
    </row>
    <row r="12" spans="2:11" ht="21.75" customHeight="1">
      <c r="B12" s="67"/>
      <c r="C12" s="55" t="s">
        <v>2</v>
      </c>
      <c r="D12" s="56"/>
      <c r="E12" s="54">
        <f>E8+E10</f>
        <v>25521</v>
      </c>
      <c r="F12" s="57"/>
      <c r="G12" s="54">
        <f>G8+G10</f>
        <v>78</v>
      </c>
      <c r="H12" s="58"/>
      <c r="I12" s="59"/>
      <c r="J12" s="54">
        <f t="shared" si="0"/>
        <v>25599</v>
      </c>
      <c r="K12" s="39"/>
    </row>
    <row r="13" spans="2:11" ht="21.75" customHeight="1">
      <c r="B13" s="64" t="s">
        <v>7</v>
      </c>
      <c r="C13" s="15"/>
      <c r="D13" s="16"/>
      <c r="E13" s="40">
        <v>38848</v>
      </c>
      <c r="F13" s="41"/>
      <c r="G13" s="40">
        <v>1808</v>
      </c>
      <c r="H13" s="42"/>
      <c r="I13" s="43"/>
      <c r="J13" s="40">
        <v>40308</v>
      </c>
      <c r="K13" s="44"/>
    </row>
    <row r="14" spans="2:11" ht="21.75" customHeight="1" thickBot="1">
      <c r="B14" s="65"/>
      <c r="C14" s="45" t="s">
        <v>5</v>
      </c>
      <c r="D14" s="46"/>
      <c r="E14" s="47"/>
      <c r="F14" s="48"/>
      <c r="G14" s="49">
        <f>E13+G13-J13</f>
        <v>348</v>
      </c>
      <c r="H14" s="50"/>
      <c r="I14" s="51"/>
      <c r="J14" s="52"/>
      <c r="K14" s="53"/>
    </row>
    <row r="16" spans="3:4" ht="13.5">
      <c r="C16" s="8" t="s">
        <v>12</v>
      </c>
      <c r="D16" s="8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34" t="s">
        <v>10</v>
      </c>
      <c r="E20" s="35"/>
      <c r="F20" s="34" t="s">
        <v>11</v>
      </c>
      <c r="G20" s="35"/>
      <c r="H20" s="11" t="s">
        <v>9</v>
      </c>
      <c r="I20" s="36" t="s">
        <v>13</v>
      </c>
      <c r="J20" s="37"/>
      <c r="K20" s="12" t="s">
        <v>9</v>
      </c>
      <c r="L20" s="9"/>
    </row>
    <row r="21" spans="2:12" ht="21.75" customHeight="1">
      <c r="B21" s="5"/>
      <c r="C21" s="14" t="s">
        <v>1</v>
      </c>
      <c r="D21" s="30">
        <f>J7</f>
        <v>45433</v>
      </c>
      <c r="E21" s="31"/>
      <c r="F21" s="32">
        <v>45431</v>
      </c>
      <c r="G21" s="33"/>
      <c r="H21" s="19">
        <f>(D21-F21)</f>
        <v>2</v>
      </c>
      <c r="I21" s="32">
        <v>45347</v>
      </c>
      <c r="J21" s="33"/>
      <c r="K21" s="20">
        <f>(D21-I21)</f>
        <v>86</v>
      </c>
      <c r="L21" s="10"/>
    </row>
    <row r="22" spans="2:12" ht="21.75" customHeight="1">
      <c r="B22" s="13" t="s">
        <v>6</v>
      </c>
      <c r="C22" s="14" t="s">
        <v>3</v>
      </c>
      <c r="D22" s="30">
        <f>J9</f>
        <v>44833</v>
      </c>
      <c r="E22" s="31"/>
      <c r="F22" s="32">
        <v>44854</v>
      </c>
      <c r="G22" s="33"/>
      <c r="H22" s="19">
        <f>(D22-F22)</f>
        <v>-21</v>
      </c>
      <c r="I22" s="32">
        <v>44846</v>
      </c>
      <c r="J22" s="33"/>
      <c r="K22" s="20">
        <f>(D22-I22)</f>
        <v>-13</v>
      </c>
      <c r="L22" s="10"/>
    </row>
    <row r="23" spans="2:12" ht="21.75" customHeight="1">
      <c r="B23" s="6"/>
      <c r="C23" s="14" t="s">
        <v>4</v>
      </c>
      <c r="D23" s="30">
        <f>J11</f>
        <v>90266</v>
      </c>
      <c r="E23" s="31"/>
      <c r="F23" s="32">
        <v>90285</v>
      </c>
      <c r="G23" s="33"/>
      <c r="H23" s="19">
        <f>(D23-F23)</f>
        <v>-19</v>
      </c>
      <c r="I23" s="32">
        <v>90193</v>
      </c>
      <c r="J23" s="33"/>
      <c r="K23" s="20">
        <f>(D23-I23)</f>
        <v>73</v>
      </c>
      <c r="L23" s="10"/>
    </row>
    <row r="24" spans="2:12" ht="21.75" customHeight="1" thickBot="1">
      <c r="B24" s="17" t="s">
        <v>7</v>
      </c>
      <c r="C24" s="18"/>
      <c r="D24" s="26">
        <f>J13</f>
        <v>40308</v>
      </c>
      <c r="E24" s="27"/>
      <c r="F24" s="28">
        <v>40288</v>
      </c>
      <c r="G24" s="29"/>
      <c r="H24" s="21">
        <f>(D24-F24)</f>
        <v>20</v>
      </c>
      <c r="I24" s="28">
        <v>39669</v>
      </c>
      <c r="J24" s="29"/>
      <c r="K24" s="22">
        <f>(D24-I24)</f>
        <v>639</v>
      </c>
      <c r="L24" s="10"/>
    </row>
  </sheetData>
  <sheetProtection/>
  <mergeCells count="53">
    <mergeCell ref="C1:D1"/>
    <mergeCell ref="C6:D6"/>
    <mergeCell ref="E6:F6"/>
    <mergeCell ref="G6:I6"/>
    <mergeCell ref="J6:K6"/>
    <mergeCell ref="B7:B12"/>
    <mergeCell ref="C7:D7"/>
    <mergeCell ref="E7:F7"/>
    <mergeCell ref="G7:I7"/>
    <mergeCell ref="J7:K7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G14:I14"/>
    <mergeCell ref="J14:K14"/>
    <mergeCell ref="D20:E20"/>
    <mergeCell ref="F20:G20"/>
    <mergeCell ref="I20:J20"/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A2" sqref="A2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 customHeight="1">
      <c r="C1" s="73" t="s">
        <v>19</v>
      </c>
      <c r="D1" s="74"/>
      <c r="E1" s="7" t="s">
        <v>25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8"/>
      <c r="D6" s="69"/>
      <c r="E6" s="34" t="s">
        <v>15</v>
      </c>
      <c r="F6" s="35"/>
      <c r="G6" s="34" t="s">
        <v>16</v>
      </c>
      <c r="H6" s="70"/>
      <c r="I6" s="35"/>
      <c r="J6" s="34" t="s">
        <v>14</v>
      </c>
      <c r="K6" s="60"/>
    </row>
    <row r="7" spans="2:11" ht="21.75" customHeight="1">
      <c r="B7" s="64" t="s">
        <v>6</v>
      </c>
      <c r="C7" s="55" t="s">
        <v>1</v>
      </c>
      <c r="D7" s="56"/>
      <c r="E7" s="40">
        <v>44084</v>
      </c>
      <c r="F7" s="41"/>
      <c r="G7" s="40">
        <v>1380</v>
      </c>
      <c r="H7" s="42"/>
      <c r="I7" s="43"/>
      <c r="J7" s="38">
        <f aca="true" t="shared" si="0" ref="J7:J12">(E7+G7)</f>
        <v>45464</v>
      </c>
      <c r="K7" s="39"/>
    </row>
    <row r="8" spans="2:11" ht="21.75" customHeight="1">
      <c r="B8" s="66"/>
      <c r="C8" s="55" t="s">
        <v>2</v>
      </c>
      <c r="D8" s="56"/>
      <c r="E8" s="61">
        <v>11879</v>
      </c>
      <c r="F8" s="62"/>
      <c r="G8" s="61">
        <v>40</v>
      </c>
      <c r="H8" s="63"/>
      <c r="I8" s="43"/>
      <c r="J8" s="54">
        <f t="shared" si="0"/>
        <v>11919</v>
      </c>
      <c r="K8" s="39"/>
    </row>
    <row r="9" spans="2:11" ht="21.75" customHeight="1">
      <c r="B9" s="66"/>
      <c r="C9" s="55" t="s">
        <v>3</v>
      </c>
      <c r="D9" s="56"/>
      <c r="E9" s="40">
        <v>43783</v>
      </c>
      <c r="F9" s="41"/>
      <c r="G9" s="40">
        <v>1073</v>
      </c>
      <c r="H9" s="42"/>
      <c r="I9" s="43"/>
      <c r="J9" s="38">
        <f t="shared" si="0"/>
        <v>44856</v>
      </c>
      <c r="K9" s="39"/>
    </row>
    <row r="10" spans="2:11" ht="21.75" customHeight="1">
      <c r="B10" s="66"/>
      <c r="C10" s="55" t="s">
        <v>2</v>
      </c>
      <c r="D10" s="56"/>
      <c r="E10" s="61">
        <v>13694</v>
      </c>
      <c r="F10" s="62"/>
      <c r="G10" s="61">
        <v>40</v>
      </c>
      <c r="H10" s="63"/>
      <c r="I10" s="43"/>
      <c r="J10" s="54">
        <f t="shared" si="0"/>
        <v>13734</v>
      </c>
      <c r="K10" s="39"/>
    </row>
    <row r="11" spans="2:11" ht="21.75" customHeight="1">
      <c r="B11" s="66"/>
      <c r="C11" s="55" t="s">
        <v>4</v>
      </c>
      <c r="D11" s="56"/>
      <c r="E11" s="38">
        <f>E7+E9</f>
        <v>87867</v>
      </c>
      <c r="F11" s="71"/>
      <c r="G11" s="38">
        <f>G7+G9</f>
        <v>2453</v>
      </c>
      <c r="H11" s="72"/>
      <c r="I11" s="59"/>
      <c r="J11" s="38">
        <f t="shared" si="0"/>
        <v>90320</v>
      </c>
      <c r="K11" s="39"/>
    </row>
    <row r="12" spans="2:11" ht="21.75" customHeight="1">
      <c r="B12" s="67"/>
      <c r="C12" s="55" t="s">
        <v>2</v>
      </c>
      <c r="D12" s="56"/>
      <c r="E12" s="54">
        <f>E8+E10</f>
        <v>25573</v>
      </c>
      <c r="F12" s="57"/>
      <c r="G12" s="54">
        <f>G8+G10</f>
        <v>80</v>
      </c>
      <c r="H12" s="58"/>
      <c r="I12" s="59"/>
      <c r="J12" s="54">
        <f t="shared" si="0"/>
        <v>25653</v>
      </c>
      <c r="K12" s="39"/>
    </row>
    <row r="13" spans="2:11" ht="21.75" customHeight="1">
      <c r="B13" s="64" t="s">
        <v>7</v>
      </c>
      <c r="C13" s="15"/>
      <c r="D13" s="16"/>
      <c r="E13" s="40">
        <v>38894</v>
      </c>
      <c r="F13" s="41"/>
      <c r="G13" s="40">
        <v>1831</v>
      </c>
      <c r="H13" s="42"/>
      <c r="I13" s="43"/>
      <c r="J13" s="40">
        <v>40376</v>
      </c>
      <c r="K13" s="44"/>
    </row>
    <row r="14" spans="2:11" ht="21.75" customHeight="1" thickBot="1">
      <c r="B14" s="65"/>
      <c r="C14" s="45" t="s">
        <v>5</v>
      </c>
      <c r="D14" s="46"/>
      <c r="E14" s="47"/>
      <c r="F14" s="48"/>
      <c r="G14" s="49">
        <f>E13+G13-J13</f>
        <v>349</v>
      </c>
      <c r="H14" s="50"/>
      <c r="I14" s="51"/>
      <c r="J14" s="52"/>
      <c r="K14" s="53"/>
    </row>
    <row r="16" spans="3:4" ht="13.5">
      <c r="C16" s="8" t="s">
        <v>12</v>
      </c>
      <c r="D16" s="8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34" t="s">
        <v>10</v>
      </c>
      <c r="E20" s="35"/>
      <c r="F20" s="34" t="s">
        <v>11</v>
      </c>
      <c r="G20" s="35"/>
      <c r="H20" s="11" t="s">
        <v>9</v>
      </c>
      <c r="I20" s="36" t="s">
        <v>13</v>
      </c>
      <c r="J20" s="37"/>
      <c r="K20" s="12" t="s">
        <v>9</v>
      </c>
      <c r="L20" s="9"/>
    </row>
    <row r="21" spans="2:12" ht="21.75" customHeight="1">
      <c r="B21" s="5"/>
      <c r="C21" s="14" t="s">
        <v>1</v>
      </c>
      <c r="D21" s="30">
        <f>SUM(J7)</f>
        <v>45464</v>
      </c>
      <c r="E21" s="31"/>
      <c r="F21" s="32">
        <v>45433</v>
      </c>
      <c r="G21" s="33"/>
      <c r="H21" s="19">
        <f>(D21-F21)</f>
        <v>31</v>
      </c>
      <c r="I21" s="32">
        <v>45354</v>
      </c>
      <c r="J21" s="33"/>
      <c r="K21" s="20">
        <f>(D21-I21)</f>
        <v>110</v>
      </c>
      <c r="L21" s="10"/>
    </row>
    <row r="22" spans="2:12" ht="21.75" customHeight="1">
      <c r="B22" s="13" t="s">
        <v>6</v>
      </c>
      <c r="C22" s="14" t="s">
        <v>3</v>
      </c>
      <c r="D22" s="30">
        <f>SUM(J9)</f>
        <v>44856</v>
      </c>
      <c r="E22" s="31"/>
      <c r="F22" s="32">
        <v>44833</v>
      </c>
      <c r="G22" s="33"/>
      <c r="H22" s="19">
        <f>(D22-F22)</f>
        <v>23</v>
      </c>
      <c r="I22" s="32">
        <v>44862</v>
      </c>
      <c r="J22" s="33"/>
      <c r="K22" s="20">
        <f>(D22-I22)</f>
        <v>-6</v>
      </c>
      <c r="L22" s="10"/>
    </row>
    <row r="23" spans="2:12" ht="21.75" customHeight="1">
      <c r="B23" s="6"/>
      <c r="C23" s="14" t="s">
        <v>4</v>
      </c>
      <c r="D23" s="30">
        <f>SUM(J11)</f>
        <v>90320</v>
      </c>
      <c r="E23" s="31"/>
      <c r="F23" s="32">
        <v>90266</v>
      </c>
      <c r="G23" s="33"/>
      <c r="H23" s="19">
        <f>(D23-F23)</f>
        <v>54</v>
      </c>
      <c r="I23" s="32">
        <v>90216</v>
      </c>
      <c r="J23" s="33"/>
      <c r="K23" s="20">
        <f>(D23-I23)</f>
        <v>104</v>
      </c>
      <c r="L23" s="10"/>
    </row>
    <row r="24" spans="2:12" ht="21.75" customHeight="1" thickBot="1">
      <c r="B24" s="17" t="s">
        <v>7</v>
      </c>
      <c r="C24" s="18"/>
      <c r="D24" s="26">
        <f>J13</f>
        <v>40376</v>
      </c>
      <c r="E24" s="27"/>
      <c r="F24" s="28">
        <v>40308</v>
      </c>
      <c r="G24" s="29"/>
      <c r="H24" s="21">
        <f>(D24-F24)</f>
        <v>68</v>
      </c>
      <c r="I24" s="28">
        <v>39746</v>
      </c>
      <c r="J24" s="29"/>
      <c r="K24" s="22">
        <f>(D24-I24)</f>
        <v>630</v>
      </c>
      <c r="L24" s="10"/>
    </row>
  </sheetData>
  <sheetProtection/>
  <mergeCells count="53"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  <mergeCell ref="G14:I14"/>
    <mergeCell ref="J14:K14"/>
    <mergeCell ref="D20:E20"/>
    <mergeCell ref="F20:G20"/>
    <mergeCell ref="I20:J20"/>
    <mergeCell ref="D21:E21"/>
    <mergeCell ref="F21:G21"/>
    <mergeCell ref="I21:J2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C10:D10"/>
    <mergeCell ref="E10:F10"/>
    <mergeCell ref="G10:I10"/>
    <mergeCell ref="J10:K10"/>
    <mergeCell ref="C11:D11"/>
    <mergeCell ref="E11:F11"/>
    <mergeCell ref="G11:I11"/>
    <mergeCell ref="J11:K11"/>
    <mergeCell ref="C8:D8"/>
    <mergeCell ref="E8:F8"/>
    <mergeCell ref="G8:I8"/>
    <mergeCell ref="J8:K8"/>
    <mergeCell ref="C9:D9"/>
    <mergeCell ref="E9:F9"/>
    <mergeCell ref="G9:I9"/>
    <mergeCell ref="J9:K9"/>
    <mergeCell ref="C1:D1"/>
    <mergeCell ref="C6:D6"/>
    <mergeCell ref="E6:F6"/>
    <mergeCell ref="G6:I6"/>
    <mergeCell ref="J6:K6"/>
    <mergeCell ref="B7:B12"/>
    <mergeCell ref="C7:D7"/>
    <mergeCell ref="E7:F7"/>
    <mergeCell ref="G7:I7"/>
    <mergeCell ref="J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I22" sqref="I22:J22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 customHeight="1">
      <c r="C1" s="73" t="s">
        <v>19</v>
      </c>
      <c r="D1" s="74"/>
      <c r="E1" s="7" t="s">
        <v>26</v>
      </c>
    </row>
    <row r="2" spans="3:4" ht="18.75" customHeight="1">
      <c r="C2" s="7"/>
      <c r="D2" s="7"/>
    </row>
    <row r="3" spans="3:4" ht="18.75" customHeight="1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8"/>
      <c r="D6" s="69"/>
      <c r="E6" s="34" t="s">
        <v>15</v>
      </c>
      <c r="F6" s="35"/>
      <c r="G6" s="34" t="s">
        <v>16</v>
      </c>
      <c r="H6" s="70"/>
      <c r="I6" s="35"/>
      <c r="J6" s="34" t="s">
        <v>14</v>
      </c>
      <c r="K6" s="60"/>
    </row>
    <row r="7" spans="2:11" ht="21.75" customHeight="1">
      <c r="B7" s="64" t="s">
        <v>6</v>
      </c>
      <c r="C7" s="55" t="s">
        <v>1</v>
      </c>
      <c r="D7" s="56"/>
      <c r="E7" s="40">
        <v>44074</v>
      </c>
      <c r="F7" s="41"/>
      <c r="G7" s="40">
        <v>1437</v>
      </c>
      <c r="H7" s="42"/>
      <c r="I7" s="43"/>
      <c r="J7" s="38">
        <f aca="true" t="shared" si="0" ref="J7:J12">(E7+G7)</f>
        <v>45511</v>
      </c>
      <c r="K7" s="39"/>
    </row>
    <row r="8" spans="2:11" ht="21.75" customHeight="1">
      <c r="B8" s="66"/>
      <c r="C8" s="55" t="s">
        <v>2</v>
      </c>
      <c r="D8" s="56"/>
      <c r="E8" s="61">
        <v>11899</v>
      </c>
      <c r="F8" s="62"/>
      <c r="G8" s="61">
        <v>41</v>
      </c>
      <c r="H8" s="63"/>
      <c r="I8" s="43"/>
      <c r="J8" s="54">
        <f t="shared" si="0"/>
        <v>11940</v>
      </c>
      <c r="K8" s="39"/>
    </row>
    <row r="9" spans="2:11" ht="21.75" customHeight="1">
      <c r="B9" s="66"/>
      <c r="C9" s="55" t="s">
        <v>3</v>
      </c>
      <c r="D9" s="56"/>
      <c r="E9" s="40">
        <v>43774</v>
      </c>
      <c r="F9" s="41"/>
      <c r="G9" s="40">
        <v>1113</v>
      </c>
      <c r="H9" s="42"/>
      <c r="I9" s="43"/>
      <c r="J9" s="38">
        <f t="shared" si="0"/>
        <v>44887</v>
      </c>
      <c r="K9" s="39"/>
    </row>
    <row r="10" spans="2:11" ht="21.75" customHeight="1">
      <c r="B10" s="66"/>
      <c r="C10" s="55" t="s">
        <v>2</v>
      </c>
      <c r="D10" s="56"/>
      <c r="E10" s="61">
        <v>13723</v>
      </c>
      <c r="F10" s="62"/>
      <c r="G10" s="61">
        <v>40</v>
      </c>
      <c r="H10" s="63"/>
      <c r="I10" s="43"/>
      <c r="J10" s="54">
        <f t="shared" si="0"/>
        <v>13763</v>
      </c>
      <c r="K10" s="39"/>
    </row>
    <row r="11" spans="2:11" ht="21.75" customHeight="1">
      <c r="B11" s="66"/>
      <c r="C11" s="55" t="s">
        <v>4</v>
      </c>
      <c r="D11" s="56"/>
      <c r="E11" s="38">
        <f>E7+E9</f>
        <v>87848</v>
      </c>
      <c r="F11" s="71"/>
      <c r="G11" s="38">
        <f>G7+G9</f>
        <v>2550</v>
      </c>
      <c r="H11" s="72"/>
      <c r="I11" s="59"/>
      <c r="J11" s="38">
        <f t="shared" si="0"/>
        <v>90398</v>
      </c>
      <c r="K11" s="39"/>
    </row>
    <row r="12" spans="2:11" ht="21.75" customHeight="1">
      <c r="B12" s="67"/>
      <c r="C12" s="55" t="s">
        <v>2</v>
      </c>
      <c r="D12" s="56"/>
      <c r="E12" s="54">
        <f>E8+E10</f>
        <v>25622</v>
      </c>
      <c r="F12" s="57"/>
      <c r="G12" s="54">
        <f>G8+G10</f>
        <v>81</v>
      </c>
      <c r="H12" s="58"/>
      <c r="I12" s="59"/>
      <c r="J12" s="54">
        <f t="shared" si="0"/>
        <v>25703</v>
      </c>
      <c r="K12" s="39"/>
    </row>
    <row r="13" spans="2:11" ht="21.75" customHeight="1">
      <c r="B13" s="64" t="s">
        <v>7</v>
      </c>
      <c r="C13" s="15"/>
      <c r="D13" s="16"/>
      <c r="E13" s="40">
        <v>38921</v>
      </c>
      <c r="F13" s="41"/>
      <c r="G13" s="40">
        <v>1918</v>
      </c>
      <c r="H13" s="42"/>
      <c r="I13" s="43"/>
      <c r="J13" s="40">
        <v>40495</v>
      </c>
      <c r="K13" s="44"/>
    </row>
    <row r="14" spans="2:11" ht="21.75" customHeight="1" thickBot="1">
      <c r="B14" s="65"/>
      <c r="C14" s="45" t="s">
        <v>5</v>
      </c>
      <c r="D14" s="46"/>
      <c r="E14" s="47"/>
      <c r="F14" s="48"/>
      <c r="G14" s="49">
        <f>E13+G13-J13</f>
        <v>344</v>
      </c>
      <c r="H14" s="50"/>
      <c r="I14" s="51"/>
      <c r="J14" s="52"/>
      <c r="K14" s="53"/>
    </row>
    <row r="16" spans="3:4" ht="13.5">
      <c r="C16" s="8" t="s">
        <v>12</v>
      </c>
      <c r="D16" s="8"/>
    </row>
    <row r="17" ht="45" customHeight="1"/>
    <row r="18" ht="18.75" customHeight="1">
      <c r="B18" s="4" t="s">
        <v>8</v>
      </c>
    </row>
    <row r="19" ht="27.75" customHeight="1" thickBot="1"/>
    <row r="20" spans="2:12" ht="21.75" customHeight="1">
      <c r="B20" s="1"/>
      <c r="C20" s="2"/>
      <c r="D20" s="34" t="s">
        <v>10</v>
      </c>
      <c r="E20" s="35"/>
      <c r="F20" s="34" t="s">
        <v>11</v>
      </c>
      <c r="G20" s="35"/>
      <c r="H20" s="11" t="s">
        <v>9</v>
      </c>
      <c r="I20" s="36" t="s">
        <v>13</v>
      </c>
      <c r="J20" s="37"/>
      <c r="K20" s="12" t="s">
        <v>9</v>
      </c>
      <c r="L20" s="9"/>
    </row>
    <row r="21" spans="2:12" ht="21.75" customHeight="1">
      <c r="B21" s="5"/>
      <c r="C21" s="14" t="s">
        <v>1</v>
      </c>
      <c r="D21" s="30">
        <f>SUM(J7)</f>
        <v>45511</v>
      </c>
      <c r="E21" s="31"/>
      <c r="F21" s="32">
        <v>45464</v>
      </c>
      <c r="G21" s="33"/>
      <c r="H21" s="19">
        <f>(D21-F21)</f>
        <v>47</v>
      </c>
      <c r="I21" s="32">
        <v>45348</v>
      </c>
      <c r="J21" s="33"/>
      <c r="K21" s="20">
        <f>(D21-I21)</f>
        <v>163</v>
      </c>
      <c r="L21" s="10"/>
    </row>
    <row r="22" spans="2:12" ht="21.75" customHeight="1">
      <c r="B22" s="13" t="s">
        <v>6</v>
      </c>
      <c r="C22" s="14" t="s">
        <v>3</v>
      </c>
      <c r="D22" s="30">
        <f>SUM(J9)</f>
        <v>44887</v>
      </c>
      <c r="E22" s="31"/>
      <c r="F22" s="32">
        <v>44856</v>
      </c>
      <c r="G22" s="33"/>
      <c r="H22" s="19">
        <f>(D22-F22)</f>
        <v>31</v>
      </c>
      <c r="I22" s="32">
        <v>44891</v>
      </c>
      <c r="J22" s="33"/>
      <c r="K22" s="20">
        <f>(D22-I22)</f>
        <v>-4</v>
      </c>
      <c r="L22" s="10"/>
    </row>
    <row r="23" spans="2:12" ht="21.75" customHeight="1">
      <c r="B23" s="6"/>
      <c r="C23" s="14" t="s">
        <v>4</v>
      </c>
      <c r="D23" s="30">
        <f>SUM(D21:E22)</f>
        <v>90398</v>
      </c>
      <c r="E23" s="31"/>
      <c r="F23" s="32">
        <v>90320</v>
      </c>
      <c r="G23" s="33"/>
      <c r="H23" s="19">
        <f>(D23-F23)</f>
        <v>78</v>
      </c>
      <c r="I23" s="32">
        <v>90239</v>
      </c>
      <c r="J23" s="33"/>
      <c r="K23" s="20">
        <f>(D23-I23)</f>
        <v>159</v>
      </c>
      <c r="L23" s="10"/>
    </row>
    <row r="24" spans="2:12" ht="21.75" customHeight="1" thickBot="1">
      <c r="B24" s="17" t="s">
        <v>7</v>
      </c>
      <c r="C24" s="18"/>
      <c r="D24" s="26">
        <f>SUM(J13)</f>
        <v>40495</v>
      </c>
      <c r="E24" s="27"/>
      <c r="F24" s="28">
        <v>40376</v>
      </c>
      <c r="G24" s="29"/>
      <c r="H24" s="21">
        <f>(D24-F24)</f>
        <v>119</v>
      </c>
      <c r="I24" s="28">
        <v>39820</v>
      </c>
      <c r="J24" s="29"/>
      <c r="K24" s="22">
        <f>(D24-I24)</f>
        <v>675</v>
      </c>
      <c r="L24" s="10"/>
    </row>
  </sheetData>
  <sheetProtection/>
  <mergeCells count="53">
    <mergeCell ref="C1:D1"/>
    <mergeCell ref="C6:D6"/>
    <mergeCell ref="E6:F6"/>
    <mergeCell ref="G6:I6"/>
    <mergeCell ref="J6:K6"/>
    <mergeCell ref="B7:B12"/>
    <mergeCell ref="C7:D7"/>
    <mergeCell ref="E7:F7"/>
    <mergeCell ref="G7:I7"/>
    <mergeCell ref="J7:K7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G14:I14"/>
    <mergeCell ref="J14:K14"/>
    <mergeCell ref="D20:E20"/>
    <mergeCell ref="F20:G20"/>
    <mergeCell ref="I20:J20"/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24"/>
  <sheetViews>
    <sheetView zoomScalePageLayoutView="0" workbookViewId="0" topLeftCell="A1">
      <selection activeCell="A3" sqref="A3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>
      <c r="C1" s="73" t="s">
        <v>19</v>
      </c>
      <c r="D1" s="74"/>
      <c r="E1" s="7" t="s">
        <v>27</v>
      </c>
    </row>
    <row r="2" spans="3:4" ht="18.75">
      <c r="C2" s="7"/>
      <c r="D2" s="7"/>
    </row>
    <row r="3" spans="3:4" ht="18.75">
      <c r="C3" s="7"/>
      <c r="D3" s="7"/>
    </row>
    <row r="4" ht="18.75" customHeight="1">
      <c r="B4" s="4" t="s">
        <v>0</v>
      </c>
    </row>
    <row r="5" ht="27.75" customHeight="1" thickBot="1">
      <c r="B5" s="4"/>
    </row>
    <row r="6" spans="2:11" ht="21.75" customHeight="1">
      <c r="B6" s="3"/>
      <c r="C6" s="68"/>
      <c r="D6" s="69"/>
      <c r="E6" s="34" t="s">
        <v>15</v>
      </c>
      <c r="F6" s="35"/>
      <c r="G6" s="34" t="s">
        <v>16</v>
      </c>
      <c r="H6" s="70"/>
      <c r="I6" s="35"/>
      <c r="J6" s="34" t="s">
        <v>14</v>
      </c>
      <c r="K6" s="60"/>
    </row>
    <row r="7" spans="2:11" ht="21.75" customHeight="1">
      <c r="B7" s="64" t="s">
        <v>6</v>
      </c>
      <c r="C7" s="55" t="s">
        <v>1</v>
      </c>
      <c r="D7" s="56"/>
      <c r="E7" s="40">
        <v>44037</v>
      </c>
      <c r="F7" s="41"/>
      <c r="G7" s="40">
        <v>1440</v>
      </c>
      <c r="H7" s="42"/>
      <c r="I7" s="43"/>
      <c r="J7" s="38">
        <f aca="true" t="shared" si="0" ref="J7:J12">(E7+G7)</f>
        <v>45477</v>
      </c>
      <c r="K7" s="39"/>
    </row>
    <row r="8" spans="2:11" ht="21.75" customHeight="1">
      <c r="B8" s="66"/>
      <c r="C8" s="55" t="s">
        <v>2</v>
      </c>
      <c r="D8" s="56"/>
      <c r="E8" s="61">
        <v>11916</v>
      </c>
      <c r="F8" s="62"/>
      <c r="G8" s="61">
        <v>40</v>
      </c>
      <c r="H8" s="63"/>
      <c r="I8" s="43"/>
      <c r="J8" s="54">
        <f t="shared" si="0"/>
        <v>11956</v>
      </c>
      <c r="K8" s="39"/>
    </row>
    <row r="9" spans="2:11" ht="21.75" customHeight="1">
      <c r="B9" s="66"/>
      <c r="C9" s="55" t="s">
        <v>3</v>
      </c>
      <c r="D9" s="56"/>
      <c r="E9" s="40">
        <v>43753</v>
      </c>
      <c r="F9" s="41"/>
      <c r="G9" s="40">
        <v>1114</v>
      </c>
      <c r="H9" s="42"/>
      <c r="I9" s="43"/>
      <c r="J9" s="38">
        <f t="shared" si="0"/>
        <v>44867</v>
      </c>
      <c r="K9" s="39"/>
    </row>
    <row r="10" spans="2:11" ht="21.75" customHeight="1">
      <c r="B10" s="66"/>
      <c r="C10" s="55" t="s">
        <v>2</v>
      </c>
      <c r="D10" s="56"/>
      <c r="E10" s="61">
        <v>13751</v>
      </c>
      <c r="F10" s="62"/>
      <c r="G10" s="61">
        <v>40</v>
      </c>
      <c r="H10" s="63"/>
      <c r="I10" s="43"/>
      <c r="J10" s="54">
        <f t="shared" si="0"/>
        <v>13791</v>
      </c>
      <c r="K10" s="39"/>
    </row>
    <row r="11" spans="2:11" ht="21.75" customHeight="1">
      <c r="B11" s="66"/>
      <c r="C11" s="55" t="s">
        <v>4</v>
      </c>
      <c r="D11" s="56"/>
      <c r="E11" s="38">
        <f>E7+E9</f>
        <v>87790</v>
      </c>
      <c r="F11" s="71"/>
      <c r="G11" s="38">
        <f>G7+G9</f>
        <v>2554</v>
      </c>
      <c r="H11" s="72"/>
      <c r="I11" s="59"/>
      <c r="J11" s="38">
        <f t="shared" si="0"/>
        <v>90344</v>
      </c>
      <c r="K11" s="39"/>
    </row>
    <row r="12" spans="2:11" ht="21.75" customHeight="1">
      <c r="B12" s="67"/>
      <c r="C12" s="55" t="s">
        <v>2</v>
      </c>
      <c r="D12" s="56"/>
      <c r="E12" s="54">
        <f>E8+E10</f>
        <v>25667</v>
      </c>
      <c r="F12" s="57"/>
      <c r="G12" s="54">
        <f>G8+G10</f>
        <v>80</v>
      </c>
      <c r="H12" s="58"/>
      <c r="I12" s="59"/>
      <c r="J12" s="54">
        <f t="shared" si="0"/>
        <v>25747</v>
      </c>
      <c r="K12" s="39"/>
    </row>
    <row r="13" spans="2:11" ht="21.75" customHeight="1">
      <c r="B13" s="64" t="s">
        <v>7</v>
      </c>
      <c r="C13" s="15"/>
      <c r="D13" s="16"/>
      <c r="E13" s="40">
        <v>38908</v>
      </c>
      <c r="F13" s="41"/>
      <c r="G13" s="40">
        <v>1925</v>
      </c>
      <c r="H13" s="42"/>
      <c r="I13" s="43"/>
      <c r="J13" s="40">
        <v>40491</v>
      </c>
      <c r="K13" s="44"/>
    </row>
    <row r="14" spans="2:11" ht="21.75" customHeight="1" thickBot="1">
      <c r="B14" s="65"/>
      <c r="C14" s="45" t="s">
        <v>5</v>
      </c>
      <c r="D14" s="46"/>
      <c r="E14" s="47"/>
      <c r="F14" s="48"/>
      <c r="G14" s="49">
        <f>E13+G13-J13</f>
        <v>342</v>
      </c>
      <c r="H14" s="50"/>
      <c r="I14" s="51"/>
      <c r="J14" s="52"/>
      <c r="K14" s="53"/>
    </row>
    <row r="16" spans="3:4" ht="13.5">
      <c r="C16" s="8" t="s">
        <v>12</v>
      </c>
      <c r="D16" s="8"/>
    </row>
    <row r="17" ht="45" customHeight="1"/>
    <row r="18" ht="18.75" customHeight="1">
      <c r="B18" s="4" t="s">
        <v>8</v>
      </c>
    </row>
    <row r="19" ht="27.75" customHeight="1" thickBot="1"/>
    <row r="20" spans="2:13" ht="21.75" customHeight="1">
      <c r="B20" s="1"/>
      <c r="C20" s="2"/>
      <c r="D20" s="34" t="s">
        <v>10</v>
      </c>
      <c r="E20" s="35"/>
      <c r="F20" s="34" t="s">
        <v>11</v>
      </c>
      <c r="G20" s="35"/>
      <c r="H20" s="11" t="s">
        <v>9</v>
      </c>
      <c r="I20" s="36" t="s">
        <v>13</v>
      </c>
      <c r="J20" s="37"/>
      <c r="K20" s="12" t="s">
        <v>9</v>
      </c>
      <c r="L20" s="9"/>
      <c r="M20" s="23"/>
    </row>
    <row r="21" spans="2:13" ht="21.75" customHeight="1">
      <c r="B21" s="5"/>
      <c r="C21" s="14" t="s">
        <v>1</v>
      </c>
      <c r="D21" s="30">
        <v>45477</v>
      </c>
      <c r="E21" s="31"/>
      <c r="F21" s="32">
        <v>45511</v>
      </c>
      <c r="G21" s="33"/>
      <c r="H21" s="19">
        <v>-34</v>
      </c>
      <c r="I21" s="83">
        <v>45364</v>
      </c>
      <c r="J21" s="84"/>
      <c r="K21" s="20">
        <v>113</v>
      </c>
      <c r="L21" s="10"/>
      <c r="M21" s="24"/>
    </row>
    <row r="22" spans="2:13" ht="21.75" customHeight="1">
      <c r="B22" s="13" t="s">
        <v>6</v>
      </c>
      <c r="C22" s="14" t="s">
        <v>3</v>
      </c>
      <c r="D22" s="30">
        <v>44867</v>
      </c>
      <c r="E22" s="31"/>
      <c r="F22" s="32">
        <v>44887</v>
      </c>
      <c r="G22" s="33"/>
      <c r="H22" s="19">
        <v>-20</v>
      </c>
      <c r="I22" s="83">
        <v>44904</v>
      </c>
      <c r="J22" s="84"/>
      <c r="K22" s="20">
        <v>-37</v>
      </c>
      <c r="L22" s="10"/>
      <c r="M22" s="24"/>
    </row>
    <row r="23" spans="2:13" ht="21.75" customHeight="1">
      <c r="B23" s="6"/>
      <c r="C23" s="14" t="s">
        <v>4</v>
      </c>
      <c r="D23" s="30">
        <v>90344</v>
      </c>
      <c r="E23" s="31"/>
      <c r="F23" s="32">
        <v>90398</v>
      </c>
      <c r="G23" s="33"/>
      <c r="H23" s="19">
        <v>-54</v>
      </c>
      <c r="I23" s="83">
        <v>90268</v>
      </c>
      <c r="J23" s="85"/>
      <c r="K23" s="20">
        <v>76</v>
      </c>
      <c r="L23" s="10"/>
      <c r="M23" s="24"/>
    </row>
    <row r="24" spans="2:13" ht="21.75" customHeight="1" thickBot="1">
      <c r="B24" s="17" t="s">
        <v>7</v>
      </c>
      <c r="C24" s="25"/>
      <c r="D24" s="26">
        <v>40491</v>
      </c>
      <c r="E24" s="27"/>
      <c r="F24" s="28">
        <v>40495</v>
      </c>
      <c r="G24" s="29"/>
      <c r="H24" s="21">
        <v>-4</v>
      </c>
      <c r="I24" s="81">
        <v>39872</v>
      </c>
      <c r="J24" s="82"/>
      <c r="K24" s="22">
        <v>619</v>
      </c>
      <c r="L24" s="10"/>
      <c r="M24" s="24"/>
    </row>
  </sheetData>
  <sheetProtection/>
  <mergeCells count="53">
    <mergeCell ref="C1:D1"/>
    <mergeCell ref="C6:D6"/>
    <mergeCell ref="E6:F6"/>
    <mergeCell ref="G6:I6"/>
    <mergeCell ref="J6:K6"/>
    <mergeCell ref="B7:B12"/>
    <mergeCell ref="C7:D7"/>
    <mergeCell ref="E7:F7"/>
    <mergeCell ref="G7:I7"/>
    <mergeCell ref="J7:K7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G14:I14"/>
    <mergeCell ref="J14:K14"/>
    <mergeCell ref="D20:E20"/>
    <mergeCell ref="F20:G20"/>
    <mergeCell ref="I20:J20"/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東松山市役所</dc:creator>
  <cp:keywords/>
  <dc:description/>
  <cp:lastModifiedBy>三村 めぐみ</cp:lastModifiedBy>
  <cp:lastPrinted>2019-10-01T04:33:51Z</cp:lastPrinted>
  <dcterms:created xsi:type="dcterms:W3CDTF">2001-04-05T04:30:39Z</dcterms:created>
  <dcterms:modified xsi:type="dcterms:W3CDTF">2020-03-03T07:32:19Z</dcterms:modified>
  <cp:category/>
  <cp:version/>
  <cp:contentType/>
  <cp:contentStatus/>
</cp:coreProperties>
</file>